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codeName="ThisWorkbook" autoCompressPictures="0"/>
  <mc:AlternateContent xmlns:mc="http://schemas.openxmlformats.org/markup-compatibility/2006">
    <mc:Choice Requires="x15">
      <x15ac:absPath xmlns:x15ac="http://schemas.microsoft.com/office/spreadsheetml/2010/11/ac" url="/Users/ahlo/Documents/Arbete/Infosäk uppdrag VGR/Informationssäkerhetprogrammet 2020/Verktygslåda från Ingrid 2024/Nya dokument till Ingrid/"/>
    </mc:Choice>
  </mc:AlternateContent>
  <xr:revisionPtr revIDLastSave="0" documentId="8_{CB0E3832-74FF-3C4A-A9D9-40A0A08F1C73}" xr6:coauthVersionLast="47" xr6:coauthVersionMax="47" xr10:uidLastSave="{00000000-0000-0000-0000-000000000000}"/>
  <bookViews>
    <workbookView xWindow="4880" yWindow="760" windowWidth="25360" windowHeight="17180" tabRatio="715" xr2:uid="{00000000-000D-0000-FFFF-FFFF00000000}"/>
  </bookViews>
  <sheets>
    <sheet name="Modell" sheetId="6" r:id="rId1"/>
    <sheet name="Riskanalys" sheetId="1" r:id="rId2"/>
    <sheet name="Riskmatriser" sheetId="2" r:id="rId3"/>
    <sheet name="Bedömningskriterier" sheetId="5" r:id="rId4"/>
  </sheets>
  <definedNames>
    <definedName name="_xlnm._FilterDatabase" localSheetId="1" hidden="1">Riskanalys!$A$4:$D$4</definedName>
    <definedName name="_xlnm.Print_Titles" localSheetId="3">Bedömningskriterier!#REF!</definedName>
    <definedName name="_xlnm.Print_Titles" localSheetId="1">Riskanalys!$2:$5</definedName>
    <definedName name="Riskbedömning">Riskanalys!$A$5:$R$46</definedName>
    <definedName name="Sårbarhet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H44" i="1" l="1"/>
  <c r="AD44" i="1"/>
  <c r="AF44" i="1" s="1"/>
  <c r="AG44" i="1" s="1"/>
  <c r="Y44" i="1"/>
  <c r="AA44" i="1" s="1"/>
  <c r="AB44" i="1" s="1"/>
  <c r="AH43" i="1"/>
  <c r="AD43" i="1"/>
  <c r="AF43" i="1" s="1"/>
  <c r="Y43" i="1"/>
  <c r="AA43" i="1" s="1"/>
  <c r="AB43" i="1" s="1"/>
  <c r="AH42" i="1"/>
  <c r="AD42" i="1"/>
  <c r="Y42" i="1"/>
  <c r="AA42" i="1"/>
  <c r="AH41" i="1"/>
  <c r="AD41" i="1"/>
  <c r="AF41" i="1" s="1"/>
  <c r="AG41" i="1" s="1"/>
  <c r="Y41" i="1"/>
  <c r="AH40" i="1"/>
  <c r="AD40" i="1"/>
  <c r="AF40" i="1"/>
  <c r="Y40" i="1"/>
  <c r="AA40" i="1" s="1"/>
  <c r="AB40" i="1" s="1"/>
  <c r="AH39" i="1"/>
  <c r="AD39" i="1"/>
  <c r="AF39" i="1" s="1"/>
  <c r="AG39" i="1" s="1"/>
  <c r="AE39" i="1"/>
  <c r="Y39" i="1"/>
  <c r="Z39" i="1"/>
  <c r="AA39" i="1"/>
  <c r="AH38" i="1"/>
  <c r="AD38" i="1"/>
  <c r="AF38" i="1" s="1"/>
  <c r="AG38" i="1" s="1"/>
  <c r="Y38" i="1"/>
  <c r="AH37" i="1"/>
  <c r="AD37" i="1"/>
  <c r="AE37" i="1" s="1"/>
  <c r="Y37" i="1"/>
  <c r="AA37" i="1"/>
  <c r="AB37" i="1" s="1"/>
  <c r="AH36" i="1"/>
  <c r="AD36" i="1"/>
  <c r="AF36" i="1" s="1"/>
  <c r="AG36" i="1" s="1"/>
  <c r="Y36" i="1"/>
  <c r="AA36" i="1"/>
  <c r="AH35" i="1"/>
  <c r="AD35" i="1"/>
  <c r="AF35" i="1" s="1"/>
  <c r="AG35" i="1" s="1"/>
  <c r="Y35" i="1"/>
  <c r="AH34" i="1"/>
  <c r="AD34" i="1"/>
  <c r="AF34" i="1"/>
  <c r="Y34" i="1"/>
  <c r="AA34" i="1" s="1"/>
  <c r="AB34" i="1" s="1"/>
  <c r="AH33" i="1"/>
  <c r="AD33" i="1"/>
  <c r="Y33" i="1"/>
  <c r="Z33" i="1" s="1"/>
  <c r="AH32" i="1"/>
  <c r="AD32" i="1"/>
  <c r="AF32" i="1"/>
  <c r="AE32" i="1"/>
  <c r="AG32" i="1"/>
  <c r="Y32" i="1"/>
  <c r="AA32" i="1" s="1"/>
  <c r="AB32" i="1" s="1"/>
  <c r="AH31" i="1"/>
  <c r="AD31" i="1"/>
  <c r="Y31" i="1"/>
  <c r="AA31" i="1" s="1"/>
  <c r="AH30" i="1"/>
  <c r="AD30" i="1"/>
  <c r="Y30" i="1"/>
  <c r="Z30" i="1" s="1"/>
  <c r="AA30" i="1"/>
  <c r="AH29" i="1"/>
  <c r="AD29" i="1"/>
  <c r="Y29" i="1"/>
  <c r="AA29" i="1"/>
  <c r="AH28" i="1"/>
  <c r="AD28" i="1"/>
  <c r="Y28" i="1"/>
  <c r="AA28" i="1" s="1"/>
  <c r="AB28" i="1" s="1"/>
  <c r="Z28" i="1"/>
  <c r="AH27" i="1"/>
  <c r="AD27" i="1"/>
  <c r="AF27" i="1"/>
  <c r="AE27" i="1"/>
  <c r="Y27" i="1"/>
  <c r="AH26" i="1"/>
  <c r="AD26" i="1"/>
  <c r="AF26" i="1"/>
  <c r="AG26" i="1" s="1"/>
  <c r="Y26" i="1"/>
  <c r="AA26" i="1"/>
  <c r="AH25" i="1"/>
  <c r="AD25" i="1"/>
  <c r="Y25" i="1"/>
  <c r="Z25" i="1" s="1"/>
  <c r="AH24" i="1"/>
  <c r="AD24" i="1"/>
  <c r="AF24" i="1" s="1"/>
  <c r="Y24" i="1"/>
  <c r="AH23" i="1"/>
  <c r="AD23" i="1"/>
  <c r="AF23" i="1" s="1"/>
  <c r="Y23" i="1"/>
  <c r="AH22" i="1"/>
  <c r="AD22" i="1"/>
  <c r="AE22" i="1" s="1"/>
  <c r="Y22" i="1"/>
  <c r="AA22" i="1" s="1"/>
  <c r="AH21" i="1"/>
  <c r="AD21" i="1"/>
  <c r="Y21" i="1"/>
  <c r="AH20" i="1"/>
  <c r="AD20" i="1"/>
  <c r="Y20" i="1"/>
  <c r="AA20" i="1" s="1"/>
  <c r="AB20" i="1" s="1"/>
  <c r="Z20" i="1"/>
  <c r="AH19" i="1"/>
  <c r="AD19" i="1"/>
  <c r="Y19" i="1"/>
  <c r="AH18" i="1"/>
  <c r="AD18" i="1"/>
  <c r="AF18" i="1"/>
  <c r="AG18" i="1" s="1"/>
  <c r="Y18" i="1"/>
  <c r="AA18" i="1" s="1"/>
  <c r="AB18" i="1" s="1"/>
  <c r="AH17" i="1"/>
  <c r="AD17" i="1"/>
  <c r="AE17" i="1" s="1"/>
  <c r="Y17" i="1"/>
  <c r="Z17" i="1" s="1"/>
  <c r="AH16" i="1"/>
  <c r="AD16" i="1"/>
  <c r="AF16" i="1"/>
  <c r="Y16" i="1"/>
  <c r="AA16" i="1" s="1"/>
  <c r="AB16" i="1" s="1"/>
  <c r="AH15" i="1"/>
  <c r="AD15" i="1"/>
  <c r="AE15" i="1" s="1"/>
  <c r="Y15" i="1"/>
  <c r="AH14" i="1"/>
  <c r="AD14" i="1"/>
  <c r="AF14" i="1"/>
  <c r="Y14" i="1"/>
  <c r="Z14" i="1" s="1"/>
  <c r="AH13" i="1"/>
  <c r="AD13" i="1"/>
  <c r="AE13" i="1" s="1"/>
  <c r="Y13" i="1"/>
  <c r="Z13" i="1" s="1"/>
  <c r="AH12" i="1"/>
  <c r="AD12" i="1"/>
  <c r="AF12" i="1" s="1"/>
  <c r="AG12" i="1" s="1"/>
  <c r="AE12" i="1"/>
  <c r="Y12" i="1"/>
  <c r="AA12" i="1"/>
  <c r="AB12" i="1" s="1"/>
  <c r="AH11" i="1"/>
  <c r="AD11" i="1"/>
  <c r="AE11" i="1" s="1"/>
  <c r="Y11" i="1"/>
  <c r="AH10" i="1"/>
  <c r="AD10" i="1"/>
  <c r="AF10" i="1"/>
  <c r="Y10" i="1"/>
  <c r="Z10" i="1" s="1"/>
  <c r="AH9" i="1"/>
  <c r="AD9" i="1"/>
  <c r="Y9" i="1"/>
  <c r="AA9" i="1" s="1"/>
  <c r="AH8" i="1"/>
  <c r="AD8" i="1"/>
  <c r="AF8" i="1"/>
  <c r="AE8" i="1"/>
  <c r="AG8" i="1"/>
  <c r="Y8" i="1"/>
  <c r="Z8" i="1" s="1"/>
  <c r="AH7" i="1"/>
  <c r="AD7" i="1"/>
  <c r="Y7" i="1"/>
  <c r="AH6" i="1"/>
  <c r="AD6" i="1"/>
  <c r="AF6" i="1" s="1"/>
  <c r="Y6" i="1"/>
  <c r="AA6" i="1" s="1"/>
  <c r="AH5" i="1"/>
  <c r="AD5" i="1"/>
  <c r="AE5" i="1" s="1"/>
  <c r="Y5" i="1"/>
  <c r="AA5" i="1" s="1"/>
  <c r="L23" i="2"/>
  <c r="L22" i="2"/>
  <c r="L21" i="2"/>
  <c r="L20" i="2"/>
  <c r="L19" i="2"/>
  <c r="L18" i="2"/>
  <c r="L17" i="2"/>
  <c r="L16" i="2"/>
  <c r="L15" i="2"/>
  <c r="L14" i="2"/>
  <c r="L13" i="2"/>
  <c r="L12" i="2"/>
  <c r="L11" i="2"/>
  <c r="L10" i="2"/>
  <c r="L9" i="2"/>
  <c r="L8" i="2"/>
  <c r="L7" i="2"/>
  <c r="L6" i="2"/>
  <c r="L5" i="2"/>
  <c r="L4" i="2"/>
  <c r="K23" i="2"/>
  <c r="K22" i="2"/>
  <c r="K21" i="2"/>
  <c r="K20" i="2"/>
  <c r="K19" i="2"/>
  <c r="K18" i="2"/>
  <c r="K17" i="2"/>
  <c r="K16" i="2"/>
  <c r="K15" i="2"/>
  <c r="K14" i="2"/>
  <c r="K13" i="2"/>
  <c r="K12" i="2"/>
  <c r="K11" i="2"/>
  <c r="K10" i="2"/>
  <c r="K9" i="2"/>
  <c r="K8" i="2"/>
  <c r="K7" i="2"/>
  <c r="K6" i="2"/>
  <c r="K5" i="2"/>
  <c r="K4" i="2"/>
  <c r="J23" i="2"/>
  <c r="J22" i="2"/>
  <c r="J21" i="2"/>
  <c r="J20" i="2"/>
  <c r="J19" i="2"/>
  <c r="J18" i="2"/>
  <c r="J17" i="2"/>
  <c r="J16" i="2"/>
  <c r="J15" i="2"/>
  <c r="J14" i="2"/>
  <c r="J13" i="2"/>
  <c r="J12" i="2"/>
  <c r="J11" i="2"/>
  <c r="J10" i="2"/>
  <c r="J9" i="2"/>
  <c r="J8" i="2"/>
  <c r="J7" i="2"/>
  <c r="J6" i="2"/>
  <c r="J5" i="2"/>
  <c r="J4" i="2"/>
  <c r="I4" i="2"/>
  <c r="I5" i="2"/>
  <c r="I6" i="2"/>
  <c r="I7" i="2"/>
  <c r="I8" i="2"/>
  <c r="I9" i="2"/>
  <c r="I10" i="2"/>
  <c r="I11" i="2"/>
  <c r="I12" i="2"/>
  <c r="I13" i="2"/>
  <c r="I14" i="2"/>
  <c r="I15" i="2"/>
  <c r="I16" i="2"/>
  <c r="I17" i="2"/>
  <c r="I18" i="2"/>
  <c r="I20" i="2"/>
  <c r="I21" i="2"/>
  <c r="I22" i="2"/>
  <c r="I23" i="2"/>
  <c r="I19" i="2"/>
  <c r="H6" i="1"/>
  <c r="J6" i="1" s="1"/>
  <c r="F23" i="2"/>
  <c r="F22" i="2"/>
  <c r="F21" i="2"/>
  <c r="F20" i="2"/>
  <c r="F19" i="2"/>
  <c r="E23" i="2"/>
  <c r="E22" i="2"/>
  <c r="E21" i="2"/>
  <c r="E20" i="2"/>
  <c r="E19" i="2"/>
  <c r="D23" i="2"/>
  <c r="D22" i="2"/>
  <c r="D21" i="2"/>
  <c r="D20" i="2"/>
  <c r="D19" i="2"/>
  <c r="C23" i="2"/>
  <c r="C22" i="2"/>
  <c r="C21" i="2"/>
  <c r="C20" i="2"/>
  <c r="C19" i="2"/>
  <c r="F18" i="2"/>
  <c r="F17" i="2"/>
  <c r="F16" i="2"/>
  <c r="F15" i="2"/>
  <c r="F14" i="2"/>
  <c r="E18" i="2"/>
  <c r="E17" i="2"/>
  <c r="E16" i="2"/>
  <c r="E15" i="2"/>
  <c r="E14" i="2"/>
  <c r="D18" i="2"/>
  <c r="D17" i="2"/>
  <c r="D16" i="2"/>
  <c r="D15" i="2"/>
  <c r="D14" i="2"/>
  <c r="C18" i="2"/>
  <c r="C17" i="2"/>
  <c r="C16" i="2"/>
  <c r="C15" i="2"/>
  <c r="C14" i="2"/>
  <c r="F13" i="2"/>
  <c r="F12" i="2"/>
  <c r="F11" i="2"/>
  <c r="F10" i="2"/>
  <c r="F9" i="2"/>
  <c r="E13" i="2"/>
  <c r="E12" i="2"/>
  <c r="E11" i="2"/>
  <c r="E10" i="2"/>
  <c r="E9" i="2"/>
  <c r="D13" i="2"/>
  <c r="D12" i="2"/>
  <c r="D11" i="2"/>
  <c r="D10" i="2"/>
  <c r="D9" i="2"/>
  <c r="C13" i="2"/>
  <c r="C12" i="2"/>
  <c r="C11" i="2"/>
  <c r="C10" i="2"/>
  <c r="C9" i="2"/>
  <c r="F8" i="2"/>
  <c r="F7" i="2"/>
  <c r="F6" i="2"/>
  <c r="F5" i="2"/>
  <c r="F4" i="2"/>
  <c r="E8" i="2"/>
  <c r="E7" i="2"/>
  <c r="E6" i="2"/>
  <c r="E5" i="2"/>
  <c r="E4" i="2"/>
  <c r="D8" i="2"/>
  <c r="D7" i="2"/>
  <c r="D6" i="2"/>
  <c r="D5" i="2"/>
  <c r="D4" i="2"/>
  <c r="C8" i="2"/>
  <c r="C7" i="2"/>
  <c r="C6" i="2"/>
  <c r="C5" i="2"/>
  <c r="C4" i="2"/>
  <c r="M6" i="1"/>
  <c r="O6" i="1" s="1"/>
  <c r="Q6" i="1"/>
  <c r="H8" i="1"/>
  <c r="I8" i="1"/>
  <c r="J8" i="1"/>
  <c r="M8" i="1"/>
  <c r="O8" i="1" s="1"/>
  <c r="Q8" i="1"/>
  <c r="H9" i="1"/>
  <c r="J9" i="1"/>
  <c r="M9" i="1"/>
  <c r="Q9" i="1"/>
  <c r="H10" i="1"/>
  <c r="J10" i="1"/>
  <c r="M10" i="1"/>
  <c r="N10" i="1" s="1"/>
  <c r="Q10" i="1"/>
  <c r="H11" i="1"/>
  <c r="I11" i="1"/>
  <c r="J11" i="1"/>
  <c r="K11" i="1" s="1"/>
  <c r="M11" i="1"/>
  <c r="O11" i="1" s="1"/>
  <c r="P11" i="1" s="1"/>
  <c r="N11" i="1"/>
  <c r="Q11" i="1"/>
  <c r="H12" i="1"/>
  <c r="I12" i="1" s="1"/>
  <c r="K12" i="1" s="1"/>
  <c r="M12" i="1"/>
  <c r="N12" i="1" s="1"/>
  <c r="Q12" i="1"/>
  <c r="H13" i="1"/>
  <c r="I13" i="1" s="1"/>
  <c r="M13" i="1"/>
  <c r="O13" i="1"/>
  <c r="N13" i="1"/>
  <c r="Q13" i="1"/>
  <c r="H14" i="1"/>
  <c r="I14" i="1" s="1"/>
  <c r="M14" i="1"/>
  <c r="N14" i="1" s="1"/>
  <c r="P14" i="1" s="1"/>
  <c r="Q14" i="1"/>
  <c r="H15" i="1"/>
  <c r="J15" i="1" s="1"/>
  <c r="M15" i="1"/>
  <c r="Q15" i="1"/>
  <c r="H5" i="1"/>
  <c r="I5" i="1" s="1"/>
  <c r="M5" i="1"/>
  <c r="N5" i="1" s="1"/>
  <c r="Q5" i="1"/>
  <c r="H16" i="1"/>
  <c r="J16" i="1"/>
  <c r="M16" i="1"/>
  <c r="N16" i="1" s="1"/>
  <c r="Q16" i="1"/>
  <c r="H17" i="1"/>
  <c r="I17" i="1" s="1"/>
  <c r="M17" i="1"/>
  <c r="N17" i="1" s="1"/>
  <c r="Q17" i="1"/>
  <c r="H18" i="1"/>
  <c r="J18" i="1" s="1"/>
  <c r="K18" i="1" s="1"/>
  <c r="M18" i="1"/>
  <c r="N18" i="1" s="1"/>
  <c r="P18" i="1" s="1"/>
  <c r="Q18" i="1"/>
  <c r="H19" i="1"/>
  <c r="I19" i="1" s="1"/>
  <c r="J19" i="1"/>
  <c r="M19" i="1"/>
  <c r="N19" i="1"/>
  <c r="Q19" i="1"/>
  <c r="H20" i="1"/>
  <c r="I20" i="1" s="1"/>
  <c r="M20" i="1"/>
  <c r="N20" i="1" s="1"/>
  <c r="P20" i="1" s="1"/>
  <c r="Q20" i="1"/>
  <c r="H21" i="1"/>
  <c r="M21" i="1"/>
  <c r="Q21" i="1"/>
  <c r="H22" i="1"/>
  <c r="J22" i="1" s="1"/>
  <c r="M22" i="1"/>
  <c r="O22" i="1" s="1"/>
  <c r="Q22" i="1"/>
  <c r="H23" i="1"/>
  <c r="J23" i="1" s="1"/>
  <c r="K23" i="1" s="1"/>
  <c r="I23" i="1"/>
  <c r="M23" i="1"/>
  <c r="O23" i="1"/>
  <c r="Q23" i="1"/>
  <c r="H24" i="1"/>
  <c r="I24" i="1" s="1"/>
  <c r="M24" i="1"/>
  <c r="N24" i="1"/>
  <c r="Q24" i="1"/>
  <c r="H7" i="1"/>
  <c r="I7" i="1" s="1"/>
  <c r="K7" i="1" s="1"/>
  <c r="M7" i="1"/>
  <c r="N7" i="1" s="1"/>
  <c r="Q7" i="1"/>
  <c r="H25" i="1"/>
  <c r="J25" i="1" s="1"/>
  <c r="M25" i="1"/>
  <c r="O25" i="1" s="1"/>
  <c r="P25" i="1" s="1"/>
  <c r="N25" i="1"/>
  <c r="Q25" i="1"/>
  <c r="H26" i="1"/>
  <c r="J26" i="1"/>
  <c r="K26" i="1" s="1"/>
  <c r="I26" i="1"/>
  <c r="M26" i="1"/>
  <c r="Q26" i="1"/>
  <c r="H27" i="1"/>
  <c r="J27" i="1"/>
  <c r="M27" i="1"/>
  <c r="N27" i="1" s="1"/>
  <c r="Q27" i="1"/>
  <c r="H28" i="1"/>
  <c r="J28" i="1" s="1"/>
  <c r="K28" i="1" s="1"/>
  <c r="I28" i="1"/>
  <c r="M28" i="1"/>
  <c r="O28" i="1" s="1"/>
  <c r="P28" i="1" s="1"/>
  <c r="Q28" i="1"/>
  <c r="H29" i="1"/>
  <c r="I29" i="1" s="1"/>
  <c r="M29" i="1"/>
  <c r="O29" i="1" s="1"/>
  <c r="P29" i="1" s="1"/>
  <c r="Q29" i="1"/>
  <c r="H30" i="1"/>
  <c r="I30" i="1" s="1"/>
  <c r="K30" i="1" s="1"/>
  <c r="J30" i="1"/>
  <c r="M30" i="1"/>
  <c r="Q30" i="1"/>
  <c r="H31" i="1"/>
  <c r="I31" i="1"/>
  <c r="J31" i="1"/>
  <c r="M31" i="1"/>
  <c r="O31" i="1" s="1"/>
  <c r="Q31" i="1"/>
  <c r="H32" i="1"/>
  <c r="M32" i="1"/>
  <c r="N32" i="1"/>
  <c r="Q32" i="1"/>
  <c r="H33" i="1"/>
  <c r="M33" i="1"/>
  <c r="O33" i="1" s="1"/>
  <c r="P33" i="1" s="1"/>
  <c r="N33" i="1"/>
  <c r="Q33" i="1"/>
  <c r="H34" i="1"/>
  <c r="I34" i="1"/>
  <c r="M34" i="1"/>
  <c r="N34" i="1"/>
  <c r="O34" i="1"/>
  <c r="Q34" i="1"/>
  <c r="H35" i="1"/>
  <c r="J35" i="1" s="1"/>
  <c r="K35" i="1" s="1"/>
  <c r="M35" i="1"/>
  <c r="O35" i="1" s="1"/>
  <c r="Q35" i="1"/>
  <c r="H36" i="1"/>
  <c r="I36" i="1" s="1"/>
  <c r="K36" i="1" s="1"/>
  <c r="M36" i="1"/>
  <c r="Q36" i="1"/>
  <c r="H37" i="1"/>
  <c r="I37" i="1" s="1"/>
  <c r="J37" i="1"/>
  <c r="K37" i="1" s="1"/>
  <c r="M37" i="1"/>
  <c r="O37" i="1" s="1"/>
  <c r="P37" i="1" s="1"/>
  <c r="N37" i="1"/>
  <c r="Q37" i="1"/>
  <c r="H38" i="1"/>
  <c r="J38" i="1"/>
  <c r="K38" i="1" s="1"/>
  <c r="M38" i="1"/>
  <c r="N38" i="1" s="1"/>
  <c r="Q38" i="1"/>
  <c r="H39" i="1"/>
  <c r="M39" i="1"/>
  <c r="N39" i="1" s="1"/>
  <c r="Q39" i="1"/>
  <c r="H40" i="1"/>
  <c r="J40" i="1" s="1"/>
  <c r="K40" i="1" s="1"/>
  <c r="M40" i="1"/>
  <c r="N40" i="1"/>
  <c r="Q40" i="1"/>
  <c r="H41" i="1"/>
  <c r="I41" i="1" s="1"/>
  <c r="K41" i="1" s="1"/>
  <c r="J41" i="1"/>
  <c r="M41" i="1"/>
  <c r="O41" i="1" s="1"/>
  <c r="Q41" i="1"/>
  <c r="H42" i="1"/>
  <c r="M42" i="1"/>
  <c r="Q42" i="1"/>
  <c r="H43" i="1"/>
  <c r="I43" i="1" s="1"/>
  <c r="M43" i="1"/>
  <c r="O43" i="1" s="1"/>
  <c r="P43" i="1" s="1"/>
  <c r="N43" i="1"/>
  <c r="Q43" i="1"/>
  <c r="H44" i="1"/>
  <c r="M44" i="1"/>
  <c r="N44" i="1"/>
  <c r="Q44" i="1"/>
  <c r="O32" i="1"/>
  <c r="P32" i="1" s="1"/>
  <c r="O40" i="1"/>
  <c r="P40" i="1" s="1"/>
  <c r="I16" i="1"/>
  <c r="O20" i="1"/>
  <c r="J12" i="1"/>
  <c r="O24" i="1"/>
  <c r="O44" i="1"/>
  <c r="J24" i="1"/>
  <c r="I38" i="1"/>
  <c r="I10" i="1"/>
  <c r="J14" i="1"/>
  <c r="K14" i="1" s="1"/>
  <c r="I27" i="1"/>
  <c r="J34" i="1"/>
  <c r="K34" i="1" s="1"/>
  <c r="J7" i="1"/>
  <c r="I18" i="1"/>
  <c r="I9" i="1"/>
  <c r="J13" i="1"/>
  <c r="O19" i="1"/>
  <c r="P19" i="1" s="1"/>
  <c r="N23" i="1"/>
  <c r="AF11" i="1"/>
  <c r="AG11" i="1" s="1"/>
  <c r="AA25" i="1"/>
  <c r="AA33" i="1"/>
  <c r="AB33" i="1" s="1"/>
  <c r="AE9" i="1"/>
  <c r="AF9" i="1"/>
  <c r="AG9" i="1" s="1"/>
  <c r="AE25" i="1"/>
  <c r="AF25" i="1"/>
  <c r="AG25" i="1"/>
  <c r="AF13" i="1"/>
  <c r="AE29" i="1"/>
  <c r="AF29" i="1"/>
  <c r="AG29" i="1" s="1"/>
  <c r="Z29" i="1"/>
  <c r="AB29" i="1"/>
  <c r="Z37" i="1"/>
  <c r="AE41" i="1"/>
  <c r="AE10" i="1"/>
  <c r="AG10" i="1"/>
  <c r="AE14" i="1"/>
  <c r="AG14" i="1"/>
  <c r="Z18" i="1"/>
  <c r="AE18" i="1"/>
  <c r="Z26" i="1"/>
  <c r="AB26" i="1"/>
  <c r="AE26" i="1"/>
  <c r="Z34" i="1"/>
  <c r="AF37" i="1"/>
  <c r="AE38" i="1"/>
  <c r="Z42" i="1"/>
  <c r="AB42" i="1"/>
  <c r="I44" i="1"/>
  <c r="J44" i="1"/>
  <c r="K44" i="1"/>
  <c r="I32" i="1"/>
  <c r="K32" i="1" s="1"/>
  <c r="J32" i="1"/>
  <c r="AE28" i="1"/>
  <c r="AF28" i="1"/>
  <c r="AG28" i="1" s="1"/>
  <c r="AA35" i="1"/>
  <c r="AB35" i="1" s="1"/>
  <c r="Z35" i="1"/>
  <c r="AA38" i="1"/>
  <c r="AB38" i="1" s="1"/>
  <c r="Z38" i="1"/>
  <c r="AA41" i="1"/>
  <c r="AB41" i="1" s="1"/>
  <c r="Z41" i="1"/>
  <c r="AF42" i="1"/>
  <c r="AE42" i="1"/>
  <c r="AG42" i="1" s="1"/>
  <c r="P24" i="1"/>
  <c r="K27" i="1"/>
  <c r="Z11" i="1"/>
  <c r="AA11" i="1"/>
  <c r="AB11" i="1" s="1"/>
  <c r="AA15" i="1"/>
  <c r="Z15" i="1"/>
  <c r="AB15" i="1"/>
  <c r="Z32" i="1"/>
  <c r="AE35" i="1"/>
  <c r="Z36" i="1"/>
  <c r="AB36" i="1" s="1"/>
  <c r="N29" i="1"/>
  <c r="N42" i="1"/>
  <c r="O42" i="1"/>
  <c r="P42" i="1" s="1"/>
  <c r="Z12" i="1"/>
  <c r="AA21" i="1"/>
  <c r="Z21" i="1"/>
  <c r="Z27" i="1"/>
  <c r="AA27" i="1"/>
  <c r="AB27" i="1" s="1"/>
  <c r="AF30" i="1"/>
  <c r="AG30" i="1" s="1"/>
  <c r="AE30" i="1"/>
  <c r="AE31" i="1"/>
  <c r="AF31" i="1"/>
  <c r="AG31" i="1" s="1"/>
  <c r="AE40" i="1"/>
  <c r="AG40" i="1"/>
  <c r="N28" i="1"/>
  <c r="O26" i="1"/>
  <c r="N26" i="1"/>
  <c r="O21" i="1"/>
  <c r="P21" i="1" s="1"/>
  <c r="N21" i="1"/>
  <c r="O15" i="1"/>
  <c r="P15" i="1" s="1"/>
  <c r="N15" i="1"/>
  <c r="P13" i="1"/>
  <c r="AE16" i="1"/>
  <c r="AG16" i="1"/>
  <c r="AE21" i="1"/>
  <c r="AG21" i="1" s="1"/>
  <c r="AF21" i="1"/>
  <c r="Z24" i="1"/>
  <c r="AA24" i="1"/>
  <c r="AB24" i="1" s="1"/>
  <c r="AE33" i="1"/>
  <c r="AF33" i="1"/>
  <c r="AB39" i="1"/>
  <c r="K16" i="1"/>
  <c r="Z40" i="1"/>
  <c r="K10" i="1"/>
  <c r="Z16" i="1"/>
  <c r="AE36" i="1"/>
  <c r="AE34" i="1"/>
  <c r="AG34" i="1"/>
  <c r="J33" i="1"/>
  <c r="K33" i="1" s="1"/>
  <c r="I33" i="1"/>
  <c r="J42" i="1"/>
  <c r="I42" i="1"/>
  <c r="I21" i="1"/>
  <c r="J21" i="1"/>
  <c r="AE7" i="1"/>
  <c r="AF7" i="1"/>
  <c r="AG7" i="1" s="1"/>
  <c r="Z19" i="1"/>
  <c r="AA19" i="1"/>
  <c r="P23" i="1"/>
  <c r="N36" i="1"/>
  <c r="O36" i="1"/>
  <c r="P36" i="1" s="1"/>
  <c r="I35" i="1"/>
  <c r="N9" i="1"/>
  <c r="O9" i="1"/>
  <c r="P9" i="1" s="1"/>
  <c r="AE19" i="1"/>
  <c r="AF19" i="1"/>
  <c r="AG19" i="1"/>
  <c r="AF20" i="1"/>
  <c r="AE20" i="1"/>
  <c r="Z23" i="1"/>
  <c r="AA23" i="1"/>
  <c r="AB23" i="1"/>
  <c r="I39" i="1"/>
  <c r="J39" i="1"/>
  <c r="K39" i="1" s="1"/>
  <c r="O30" i="1"/>
  <c r="P30" i="1" s="1"/>
  <c r="N30" i="1"/>
  <c r="K9" i="1"/>
  <c r="P44" i="1"/>
  <c r="P34" i="1"/>
  <c r="K31" i="1"/>
  <c r="O18" i="1"/>
  <c r="K8" i="1"/>
  <c r="Z7" i="1"/>
  <c r="AA7" i="1"/>
  <c r="AB7" i="1" s="1"/>
  <c r="AG27" i="1"/>
  <c r="Z43" i="1"/>
  <c r="Z44" i="1"/>
  <c r="AE44" i="1"/>
  <c r="I40" i="1"/>
  <c r="J36" i="1"/>
  <c r="J20" i="1"/>
  <c r="K20" i="1" s="1"/>
  <c r="O14" i="1"/>
  <c r="AG20" i="1"/>
  <c r="AG33" i="1"/>
  <c r="P26" i="1"/>
  <c r="AB21" i="1"/>
  <c r="K42" i="1"/>
  <c r="AB19" i="1"/>
  <c r="K21" i="1"/>
  <c r="AE6" i="1" l="1"/>
  <c r="AG6" i="1" s="1"/>
  <c r="I6" i="1"/>
  <c r="N6" i="1"/>
  <c r="P6" i="1" s="1"/>
  <c r="K6" i="1"/>
  <c r="O5" i="1"/>
  <c r="Z5" i="1"/>
  <c r="AB5" i="1"/>
  <c r="P5" i="1"/>
  <c r="J5" i="1"/>
  <c r="AB25" i="1"/>
  <c r="P8" i="1"/>
  <c r="AB30" i="1"/>
  <c r="K15" i="1"/>
  <c r="K25" i="1"/>
  <c r="K5" i="1"/>
  <c r="K24" i="1"/>
  <c r="AG23" i="1"/>
  <c r="AG24" i="1"/>
  <c r="AG13" i="1"/>
  <c r="K13" i="1"/>
  <c r="P41" i="1"/>
  <c r="AG37" i="1"/>
  <c r="K22" i="1"/>
  <c r="K19" i="1"/>
  <c r="I15" i="1"/>
  <c r="J17" i="1"/>
  <c r="K17" i="1" s="1"/>
  <c r="AE23" i="1"/>
  <c r="I22" i="1"/>
  <c r="O16" i="1"/>
  <c r="P16" i="1" s="1"/>
  <c r="N35" i="1"/>
  <c r="P35" i="1" s="1"/>
  <c r="Z22" i="1"/>
  <c r="AB22" i="1" s="1"/>
  <c r="AA13" i="1"/>
  <c r="AB13" i="1" s="1"/>
  <c r="Z9" i="1"/>
  <c r="AB9" i="1" s="1"/>
  <c r="O38" i="1"/>
  <c r="P38" i="1" s="1"/>
  <c r="I25" i="1"/>
  <c r="AE24" i="1"/>
  <c r="O17" i="1"/>
  <c r="P17" i="1" s="1"/>
  <c r="AA8" i="1"/>
  <c r="AB8" i="1" s="1"/>
  <c r="J43" i="1"/>
  <c r="K43" i="1" s="1"/>
  <c r="Z6" i="1"/>
  <c r="AB6" i="1" s="1"/>
  <c r="AA17" i="1"/>
  <c r="AB17" i="1" s="1"/>
  <c r="N31" i="1"/>
  <c r="P31" i="1" s="1"/>
  <c r="N22" i="1"/>
  <c r="P22" i="1" s="1"/>
  <c r="O10" i="1"/>
  <c r="P10" i="1" s="1"/>
  <c r="N8" i="1"/>
  <c r="Z31" i="1"/>
  <c r="AB31" i="1" s="1"/>
  <c r="AF17" i="1"/>
  <c r="AG17" i="1" s="1"/>
  <c r="N41" i="1"/>
  <c r="O39" i="1"/>
  <c r="P39" i="1" s="1"/>
  <c r="AF15" i="1"/>
  <c r="AG15" i="1" s="1"/>
  <c r="AE43" i="1"/>
  <c r="AG43" i="1" s="1"/>
  <c r="AF22" i="1"/>
  <c r="AG22" i="1" s="1"/>
  <c r="J29" i="1"/>
  <c r="K29" i="1" s="1"/>
  <c r="O7" i="1"/>
  <c r="P7" i="1" s="1"/>
  <c r="AF5" i="1"/>
  <c r="AG5" i="1" s="1"/>
  <c r="AA14" i="1"/>
  <c r="AB14" i="1" s="1"/>
  <c r="O27" i="1"/>
  <c r="P27" i="1" s="1"/>
  <c r="AA10" i="1"/>
  <c r="AB10" i="1" s="1"/>
  <c r="O12" i="1"/>
  <c r="P12" i="1" s="1"/>
</calcChain>
</file>

<file path=xl/sharedStrings.xml><?xml version="1.0" encoding="utf-8"?>
<sst xmlns="http://schemas.openxmlformats.org/spreadsheetml/2006/main" count="194" uniqueCount="138">
  <si>
    <t>Hot</t>
  </si>
  <si>
    <t>Konsekvens</t>
  </si>
  <si>
    <t>Sannolikhet</t>
  </si>
  <si>
    <t>Riskvärde</t>
  </si>
  <si>
    <t>ID</t>
  </si>
  <si>
    <t xml:space="preserve">ID </t>
  </si>
  <si>
    <t>1.</t>
  </si>
  <si>
    <t>Process</t>
  </si>
  <si>
    <t>Ekonomi</t>
  </si>
  <si>
    <t>2.</t>
  </si>
  <si>
    <t>3.</t>
  </si>
  <si>
    <t>4.</t>
  </si>
  <si>
    <t>Inträffar en gång på per månad</t>
  </si>
  <si>
    <t>Inträffar en gång per vecka</t>
  </si>
  <si>
    <t>Inträffar en gång dygn</t>
  </si>
  <si>
    <t>Osannolikt</t>
  </si>
  <si>
    <t>Mycket stor sannolikhet</t>
  </si>
  <si>
    <t>Stor sannolikhet</t>
  </si>
  <si>
    <t>Liten sannolikhet</t>
  </si>
  <si>
    <t>Försumbar</t>
  </si>
  <si>
    <t>Allvarlig</t>
  </si>
  <si>
    <t>Det finns mycket få eller inga tecken på att hotet är verklighet i dag.</t>
  </si>
  <si>
    <t>Inträffar sannolikt inte under normala omständigheter och i vart fall inte frekvent. Det finns vissa tecken på att hotet är verklighet i mindre omfattning i dag.</t>
  </si>
  <si>
    <t>Kan mycket väl inträffa men troligtvis inte särskilt frekvent. Det finns tydliga tecken på att hotet är verklighet i vissa delar av verksamheten redan i dag.</t>
  </si>
  <si>
    <t>Sannolikheten är stor att det ska inträffa. Det är bekräftat att hotet är verklighet i väsentliga delar av verksamheten redan i dag eller att den väntas bli det i närtid.</t>
  </si>
  <si>
    <t>Ingen eller obetydlig skada eller kränkning för verksamheten, annan myndighet eller enskild fysisk eller juridisk person om den inträffar. Ingen eller obetydlig förtroendeskada för verksamheten.</t>
  </si>
  <si>
    <t>Begränsad skada eller kränkning för verksamheten, annan myndighet eller enskild fysisk eller juridisk person om den inträffar. (Kan hanteras i det löpande arbetet.) Begränsad förtroendeskada för verksamheten.</t>
  </si>
  <si>
    <t>Allvarlig skada eller kränkning för verksamheten, annan myndighet eller enskild fysisk eller juridisk person om den inträffar. Allvarlig förtroendeskada för verksamheten.</t>
  </si>
  <si>
    <t>Liten påverkan på liv, hälsa, rättigheter.</t>
  </si>
  <si>
    <t>Liten negativ effekt på verksamhetens förmåga att uppnå sina mål eller fullgöra sina primära uppgifter.</t>
  </si>
  <si>
    <t>Ingen märkbar skadekostnad för verksamheten.</t>
  </si>
  <si>
    <t>Påverkan på liv, hälsa, rättigheter.</t>
  </si>
  <si>
    <t>Begränsad negativ effekt på verksamhetens förmåga att uppnå sina mål eller fullgöra sina primära uppgifter.</t>
  </si>
  <si>
    <t>Viss skadekostnad för verksamheten.</t>
  </si>
  <si>
    <t>Stor påverkan på liv, hälsa, rättigheter.</t>
  </si>
  <si>
    <t>Stor negativ effekt på verksamhetens förmåga att uppnå sina mål eller fullgöra sina primära uppgifter.</t>
  </si>
  <si>
    <t>Stor skadekostnad för verksamheten.</t>
  </si>
  <si>
    <t>Mycket stor påverkan på liv, hälsa, rättigheter (skadade eller dödsfall).</t>
  </si>
  <si>
    <t>Mycket stor negativ effekt på verksamhetens förmåga att uppnå sina mål eller fullgöra sina primära uppgifter.</t>
  </si>
  <si>
    <t>Mycket stor skadekostnad för verk-samheten.</t>
  </si>
  <si>
    <t>Acceptabel nivå</t>
  </si>
  <si>
    <t>Risker som inte kräver någon åtgärd. Risken har värderats lågt och det har bedömts att den inte medför störningar i organisationen. Risk som kan accepteras men som ska bevakas. Dessa risker kan hanteras i den löpande verksamheten.</t>
  </si>
  <si>
    <t>Övervakningsnivå</t>
  </si>
  <si>
    <t xml:space="preserve">Risker som behöver analyseras djupare. Riskerna ska bevakas i syfte att snabbt kunna sätta in åtgärd om händelsen inträffar. </t>
  </si>
  <si>
    <t>Oacceptabel nivå</t>
  </si>
  <si>
    <t>Allvarliga risker som behöver åtgärdas snarast. Riskerna har värderats med hög sannolikhet eller hög konsekvens. Dessa risker kräver åtgärder från ansvarig chef och ska rapporteras till ledningen.</t>
  </si>
  <si>
    <t>Mycket allvarlig skada eller kränkning för verksamheten, annan myndighet eller enskild fysisk eller juridisk person om den inträffar. Mycket allvarlig förtroendeskada för verksamheten.</t>
  </si>
  <si>
    <t>Grön</t>
  </si>
  <si>
    <t>Gul</t>
  </si>
  <si>
    <t>Röd</t>
  </si>
  <si>
    <t>Redigering av acceptansnivåer</t>
  </si>
  <si>
    <t>Arbetsprocess</t>
  </si>
  <si>
    <t>Möjlig, oönskad händelse med negativa konsekvenser för organisationen.</t>
  </si>
  <si>
    <t>Terminologi</t>
  </si>
  <si>
    <t>Produkten av sannolikhet och konsekvens för att ett hot realiseras.</t>
  </si>
  <si>
    <t>Bristande förmåga hos en organisation, en process eller ett IT-system, att motstå och återhämta sig från olika former av påfrestningar.</t>
  </si>
  <si>
    <t>Resultat av en händelse med negativ inverkan. Kan vara ekonomisk, dåligt anseende eller t ex legal påverkan.</t>
  </si>
  <si>
    <t>Ett mått på hur troligt det är att ett hot realiseras.</t>
  </si>
  <si>
    <t>Riskhantering</t>
  </si>
  <si>
    <t>Risk</t>
  </si>
  <si>
    <t>Sårbarhet</t>
  </si>
  <si>
    <t>Samordnade aktiviteter för att leda och styra en organisation med avseende på risk.</t>
  </si>
  <si>
    <t>Steg 2 - Riskbedömning</t>
  </si>
  <si>
    <t>Matrisen är förinställd på Västra Götalandsregionens gällande acceptansnivåer. Vid behov kan nivåerna ändras med hjälp av matrisen nedan.</t>
  </si>
  <si>
    <t>Tabell 1</t>
  </si>
  <si>
    <t>Tabell 2</t>
  </si>
  <si>
    <t>Revisionslogg</t>
  </si>
  <si>
    <t>2014-10-01: SSE</t>
  </si>
  <si>
    <t>2012-06-29: Christoffer Eskilsson</t>
  </si>
  <si>
    <t>Skapat</t>
  </si>
  <si>
    <t>Västra Götalandsregionens riskanalysmodell - säkerhet</t>
  </si>
  <si>
    <t>Låst rubrikrader
Lagt till kolumn id+hot i steg 2 &amp; 3
Ifyllda värden skall inte behöva skapas om/kopieras. 
Färgbotten skiljer editerbara celler från skyddade
Använd skydda fält, så bara ifyllnadsceller kan redigeras
Radhöjd ska anpassas/expandera med textmängd 
Anpassat utskriftsformat
Lagt färger på flikarna
Ändra flik Bedömningskriterier så att konsekvenserna kommer överst, samt ändrat medborgare till Invånare, och lagt till färgsymbolik i skalorna.</t>
  </si>
  <si>
    <t xml:space="preserve"> Konsekvens</t>
  </si>
  <si>
    <t xml:space="preserve"> Sannolikhet</t>
  </si>
  <si>
    <t>Tillägg av kolumn för ägare av hot enligt uppdatering i ISO 27001:2014
Uppdatering makroknappar
Uppdatering av makron
Uppdatering av flik/cell-färger</t>
  </si>
  <si>
    <t>2015-05-13: Christoffer Eskilsson</t>
  </si>
  <si>
    <t>Riskmatris efter åtgärder</t>
  </si>
  <si>
    <t>Riskmatris innan åtgärd</t>
  </si>
  <si>
    <t>Steg 3 - Riskhantering</t>
  </si>
  <si>
    <t>Riskbedömning efter åtgärd</t>
  </si>
  <si>
    <t>Riskbedömning innan åtgärd</t>
  </si>
  <si>
    <r>
      <rPr>
        <b/>
        <sz val="10"/>
        <rFont val="Arial"/>
        <family val="2"/>
      </rPr>
      <t>Steg 1</t>
    </r>
    <r>
      <rPr>
        <sz val="10"/>
        <rFont val="Arial"/>
        <family val="2"/>
      </rPr>
      <t xml:space="preserve">
Identifiera skyddsvärda tillgångar och hot</t>
    </r>
  </si>
  <si>
    <r>
      <rPr>
        <b/>
        <sz val="10"/>
        <rFont val="Arial"/>
        <family val="2"/>
      </rPr>
      <t>Steg 2</t>
    </r>
    <r>
      <rPr>
        <sz val="10"/>
        <rFont val="Arial"/>
        <family val="2"/>
      </rPr>
      <t xml:space="preserve">
Riskbedömning</t>
    </r>
  </si>
  <si>
    <t>2015-06-02: Christoffer Eskilsson</t>
  </si>
  <si>
    <t>Om riskanalysen utgår ifrån skyddsvärda tillgångar som t.ex. informationstillgångar eller processer kan dessa dokumenteras.
Identifiera hot inom riskanalysens avgränsning. Hot kan med fördel identiferas kopplat till olika processer eller aktiviteter eller skyddsvärda tillgångar.</t>
  </si>
  <si>
    <t>Beskriv de troliga konsekvenserna av hoten.
Bedöm hur allvarliga konsekvenserna blir om hoten skulle inträffa samt hur sannolikt det är att hoten realiseras. Gör denna bedömning med hjälp av bedömningskriterierna på fliken (bedömningskriterier). Välj där en sannolikhetstabell som passar aktuell riskanalys.</t>
  </si>
  <si>
    <r>
      <rPr>
        <b/>
        <sz val="10"/>
        <rFont val="Arial"/>
        <family val="2"/>
      </rPr>
      <t>Steg 3</t>
    </r>
    <r>
      <rPr>
        <sz val="10"/>
        <rFont val="Arial"/>
        <family val="2"/>
      </rPr>
      <t xml:space="preserve">
Riskhantering</t>
    </r>
  </si>
  <si>
    <t>Riskmatris</t>
  </si>
  <si>
    <r>
      <rPr>
        <b/>
        <sz val="11"/>
        <rFont val="Arial"/>
        <family val="2"/>
      </rPr>
      <t>Åtgärdsförslag</t>
    </r>
    <r>
      <rPr>
        <b/>
        <sz val="12"/>
        <rFont val="Arial"/>
        <family val="2"/>
      </rPr>
      <t xml:space="preserve"> </t>
    </r>
    <r>
      <rPr>
        <sz val="10"/>
        <rFont val="Arial"/>
        <family val="2"/>
      </rPr>
      <t xml:space="preserve">
Vad kan göras för att eliminera, begränsa eller bevaka riskerna och dess sårbarheter?</t>
    </r>
  </si>
  <si>
    <r>
      <rPr>
        <b/>
        <sz val="11"/>
        <rFont val="Arial"/>
        <family val="2"/>
      </rPr>
      <t>Ansvarig för åtgärd</t>
    </r>
    <r>
      <rPr>
        <b/>
        <sz val="12"/>
        <rFont val="Arial"/>
        <family val="2"/>
      </rPr>
      <t xml:space="preserve"> </t>
    </r>
    <r>
      <rPr>
        <sz val="10"/>
        <rFont val="Arial"/>
        <family val="2"/>
      </rPr>
      <t xml:space="preserve">
Vem/vilka ansvarar för åtgärderna?</t>
    </r>
  </si>
  <si>
    <t>Åtgärdsförslag</t>
  </si>
  <si>
    <t>Ansvarig för åtgärd</t>
  </si>
  <si>
    <t>Vad kan göras för att eliminera, begränsa eller bevaka riskerna och dess sårbarheter?</t>
  </si>
  <si>
    <t>Vem/vilka ansvarar för att åtgärderna genomförs?</t>
  </si>
  <si>
    <t>Förändrat riskanalysflöde till en flik och borttagning av makron
Tillägg av riskbedömning efter åtgärd
Tillägg av riskmatris efter åtgärd
Uppdatering av terminologi</t>
  </si>
  <si>
    <t>Tidplan</t>
  </si>
  <si>
    <t>2015-06-24: Christoffer Eskilsson</t>
  </si>
  <si>
    <t>Förändring av acceptansnivå K4 S1 till Gul
Tillagd kolumn för tidplan för åtgärd</t>
  </si>
  <si>
    <t>Steg 1 - Identifiering av hot &amp; sårbarheter</t>
  </si>
  <si>
    <r>
      <t xml:space="preserve">Hot
</t>
    </r>
    <r>
      <rPr>
        <sz val="10"/>
        <rFont val="Arial"/>
        <family val="2"/>
      </rPr>
      <t>Möjlig, oönskad händelse med negativa konsekvenser</t>
    </r>
  </si>
  <si>
    <r>
      <rPr>
        <b/>
        <sz val="11"/>
        <rFont val="Arial"/>
        <family val="2"/>
      </rPr>
      <t xml:space="preserve">Skyddsvärt
</t>
    </r>
    <r>
      <rPr>
        <sz val="10"/>
        <rFont val="Arial"/>
        <family val="2"/>
      </rPr>
      <t>Skyddsvärda tillgångar relevanta för analysen</t>
    </r>
  </si>
  <si>
    <r>
      <t>Sårbarheter</t>
    </r>
    <r>
      <rPr>
        <b/>
        <sz val="12"/>
        <rFont val="Arial"/>
        <family val="2"/>
      </rPr>
      <t xml:space="preserve">
</t>
    </r>
    <r>
      <rPr>
        <sz val="10"/>
        <rFont val="Arial"/>
        <family val="2"/>
      </rPr>
      <t>Problem/brister/orsaker som ligger till grund för hoten</t>
    </r>
  </si>
  <si>
    <r>
      <t xml:space="preserve">Konsekvensbeskrivning
</t>
    </r>
    <r>
      <rPr>
        <sz val="10"/>
        <rFont val="Arial"/>
        <family val="2"/>
      </rPr>
      <t>Beskrivning av de troliga konsekvenserna om hotet inträffar.</t>
    </r>
  </si>
  <si>
    <t>Tillgång</t>
  </si>
  <si>
    <t>2015-12-03: Christoffer Eskilsson</t>
  </si>
  <si>
    <t>Flytt av kolumnen sårbarheter från efter riskbedömning till innan riskbedömning.</t>
  </si>
  <si>
    <t>Måttlig</t>
  </si>
  <si>
    <t>Betydande</t>
  </si>
  <si>
    <t>2018-04-21: Rose-Mharie Åhlfeldt</t>
  </si>
  <si>
    <t>Medborgare/medarbetare</t>
  </si>
  <si>
    <t>När ska åtgärden vara genomförd</t>
  </si>
  <si>
    <t>Åtgärd genomförd?</t>
  </si>
  <si>
    <t>Uppföljning</t>
  </si>
  <si>
    <t>Revidering av konsekvensnivåer, borttag av H i hotnumrering. Tillägg av kolumn uppföljning riskanalys.</t>
  </si>
  <si>
    <r>
      <t>Ägare risk</t>
    </r>
    <r>
      <rPr>
        <sz val="10"/>
        <rFont val="Arial"/>
        <family val="2"/>
      </rPr>
      <t xml:space="preserve">
Vem äger risken och har övergripande ansvar för att åtgärderna genomförs?</t>
    </r>
  </si>
  <si>
    <t>Ägare risk</t>
  </si>
  <si>
    <t>Vem äger risken och har övergripande ansvar för att åtgärderna kopplat till risken genomförs?</t>
  </si>
  <si>
    <r>
      <t xml:space="preserve">Fortsatt analys?
</t>
    </r>
    <r>
      <rPr>
        <sz val="10"/>
        <rFont val="Arial"/>
        <family val="2"/>
      </rPr>
      <t>Vilka risker som ska vidare till steg 3?</t>
    </r>
  </si>
  <si>
    <t>Inträffar en gång per år</t>
  </si>
  <si>
    <t>Identifera de sårbarheter som finns kopplat till varje hot. Identifiera också de åtgärder som krävs för att eliminera eller reducera riskerna
Här finns även möjlighet att genomföra en ny riskbedömning som visar uppskattade konsekvenser och sannolikhet efter att föreslagna åtgärder genomförts.</t>
  </si>
  <si>
    <t>Välj med stöd av matrisen ut vilka risker som ska analyseras vidare. 
Matriserna visar förhållandet mellan sannolikhet och konsekvens samt de acceptansnivåer som gäller.
Här kan riskmatrisen före åtgärder och efter åtgärder jämföras för uppskattat resultat av åtgärder.</t>
  </si>
  <si>
    <t>2020-06-07: Rose-Mharie Åhlfeldt</t>
  </si>
  <si>
    <t>Editoriella justeringar.</t>
  </si>
  <si>
    <t>Ja - Hantera risk</t>
  </si>
  <si>
    <t>E-postsystem</t>
  </si>
  <si>
    <t>Attack där lösenord läcker ut</t>
  </si>
  <si>
    <t>Känsliga personuppgifter om hälsa läcker ut</t>
  </si>
  <si>
    <t xml:space="preserve">Otillräcklig uppdaterad server. </t>
  </si>
  <si>
    <t>Använder skickar bilder och annan hälsoinfo på e-post</t>
  </si>
  <si>
    <t xml:space="preserve">Bristande utbildning och okunskap kring regelverket </t>
  </si>
  <si>
    <t>Känsliga personuppgifter om hälsa kan läcka ut.</t>
  </si>
  <si>
    <t>Rutiner på systematisk uppdatering av servar</t>
  </si>
  <si>
    <t>IT-chef</t>
  </si>
  <si>
    <t>Informationsägaren till känsliga personuppgifter</t>
  </si>
  <si>
    <t>Inom 30 dagar</t>
  </si>
  <si>
    <t>Inom 90 dagar</t>
  </si>
  <si>
    <t>Utbildning för hantering av känsliga personuppgifter. Samt införa SDK eller annan säker hantering för distribution</t>
  </si>
  <si>
    <t>Verksamhetschef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</si>
</sst>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name val="Arial"/>
    </font>
    <font>
      <b/>
      <sz val="11"/>
      <name val="Arial"/>
      <family val="2"/>
    </font>
    <font>
      <sz val="11"/>
      <name val="Arial"/>
      <family val="2"/>
    </font>
    <font>
      <b/>
      <sz val="10"/>
      <name val="Arial"/>
      <family val="2"/>
    </font>
    <font>
      <b/>
      <i/>
      <sz val="10"/>
      <name val="Arial"/>
      <family val="2"/>
    </font>
    <font>
      <sz val="10"/>
      <name val="Arial"/>
      <family val="2"/>
    </font>
    <font>
      <sz val="12"/>
      <name val="Arial"/>
      <family val="2"/>
    </font>
    <font>
      <b/>
      <sz val="8"/>
      <name val="Arial"/>
      <family val="2"/>
    </font>
    <font>
      <b/>
      <sz val="12"/>
      <name val="Arial"/>
      <family val="2"/>
    </font>
    <font>
      <sz val="12"/>
      <name val="Times New Roman"/>
      <family val="1"/>
    </font>
    <font>
      <b/>
      <sz val="18"/>
      <name val="Arial"/>
      <family val="2"/>
    </font>
    <font>
      <b/>
      <sz val="14"/>
      <name val="Arial"/>
      <family val="2"/>
    </font>
    <font>
      <sz val="14"/>
      <name val="Arial"/>
      <family val="2"/>
    </font>
    <font>
      <b/>
      <u/>
      <sz val="16"/>
      <name val="Arial"/>
      <family val="2"/>
    </font>
    <font>
      <b/>
      <sz val="16"/>
      <name val="Arial"/>
      <family val="2"/>
    </font>
    <font>
      <b/>
      <sz val="10"/>
      <color theme="0"/>
      <name val="Arial"/>
      <family val="2"/>
    </font>
    <font>
      <u/>
      <sz val="10"/>
      <color theme="10"/>
      <name val="Arial"/>
      <family val="2"/>
    </font>
    <font>
      <u/>
      <sz val="10"/>
      <color theme="11"/>
      <name val="Arial"/>
      <family val="2"/>
    </font>
  </fonts>
  <fills count="10">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rgb="FFFF0000"/>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92">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medium">
        <color auto="1"/>
      </left>
      <right style="thin">
        <color auto="1"/>
      </right>
      <top style="thick">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thick">
        <color auto="1"/>
      </bottom>
      <diagonal/>
    </border>
    <border>
      <left style="medium">
        <color auto="1"/>
      </left>
      <right style="medium">
        <color auto="1"/>
      </right>
      <top style="thick">
        <color auto="1"/>
      </top>
      <bottom/>
      <diagonal/>
    </border>
    <border>
      <left style="medium">
        <color auto="1"/>
      </left>
      <right style="medium">
        <color auto="1"/>
      </right>
      <top/>
      <bottom style="thick">
        <color auto="1"/>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style="medium">
        <color auto="1"/>
      </right>
      <top style="thick">
        <color auto="1"/>
      </top>
      <bottom/>
      <diagonal/>
    </border>
    <border>
      <left style="medium">
        <color auto="1"/>
      </left>
      <right style="medium">
        <color auto="1"/>
      </right>
      <top style="medium">
        <color auto="1"/>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top/>
      <bottom style="medium">
        <color auto="1"/>
      </bottom>
      <diagonal/>
    </border>
    <border>
      <left/>
      <right style="thick">
        <color auto="1"/>
      </right>
      <top/>
      <bottom style="medium">
        <color auto="1"/>
      </bottom>
      <diagonal/>
    </border>
    <border>
      <left style="thick">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right style="medium">
        <color auto="1"/>
      </right>
      <top style="thin">
        <color auto="1"/>
      </top>
      <bottom style="thick">
        <color auto="1"/>
      </bottom>
      <diagonal/>
    </border>
    <border>
      <left/>
      <right style="thick">
        <color auto="1"/>
      </right>
      <top style="thin">
        <color auto="1"/>
      </top>
      <bottom style="thick">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style="medium">
        <color auto="1"/>
      </right>
      <top/>
      <bottom style="medium">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style="thick">
        <color auto="1"/>
      </right>
      <top/>
      <bottom style="medium">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thin">
        <color auto="1"/>
      </bottom>
      <diagonal/>
    </border>
    <border>
      <left style="medium">
        <color auto="1"/>
      </left>
      <right style="thick">
        <color auto="1"/>
      </right>
      <top style="thin">
        <color auto="1"/>
      </top>
      <bottom/>
      <diagonal/>
    </border>
    <border>
      <left style="thick">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medium">
        <color auto="1"/>
      </left>
      <right style="thick">
        <color auto="1"/>
      </right>
      <top style="thin">
        <color auto="1"/>
      </top>
      <bottom style="thick">
        <color auto="1"/>
      </bottom>
      <diagonal/>
    </border>
    <border>
      <left style="thin">
        <color auto="1"/>
      </left>
      <right style="thick">
        <color auto="1"/>
      </right>
      <top style="medium">
        <color auto="1"/>
      </top>
      <bottom/>
      <diagonal/>
    </border>
    <border>
      <left style="thin">
        <color auto="1"/>
      </left>
      <right style="thick">
        <color auto="1"/>
      </right>
      <top/>
      <bottom style="medium">
        <color auto="1"/>
      </bottom>
      <diagonal/>
    </border>
    <border>
      <left style="thin">
        <color auto="1"/>
      </left>
      <right style="thick">
        <color auto="1"/>
      </right>
      <top style="medium">
        <color auto="1"/>
      </top>
      <bottom style="thin">
        <color auto="1"/>
      </bottom>
      <diagonal/>
    </border>
    <border>
      <left style="thin">
        <color auto="1"/>
      </left>
      <right style="thick">
        <color auto="1"/>
      </right>
      <top style="thin">
        <color auto="1"/>
      </top>
      <bottom style="thin">
        <color auto="1"/>
      </bottom>
      <diagonal/>
    </border>
    <border>
      <left style="medium">
        <color auto="1"/>
      </left>
      <right style="medium">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auto="1"/>
      </left>
      <right/>
      <top/>
      <bottom/>
      <diagonal/>
    </border>
    <border>
      <left/>
      <right/>
      <top style="medium">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style="thick">
        <color auto="1"/>
      </bottom>
      <diagonal/>
    </border>
    <border>
      <left style="medium">
        <color auto="1"/>
      </left>
      <right style="medium">
        <color auto="1"/>
      </right>
      <top/>
      <bottom style="thin">
        <color auto="1"/>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1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0" fillId="2" borderId="0" xfId="0" applyFill="1"/>
    <xf numFmtId="0" fontId="3" fillId="0" borderId="4"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0" fillId="0" borderId="0" xfId="0" applyAlignment="1">
      <alignment vertical="center" wrapText="1"/>
    </xf>
    <xf numFmtId="0" fontId="0" fillId="0" borderId="0" xfId="0" applyAlignment="1">
      <alignment vertical="top"/>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center" vertical="top" wrapText="1"/>
    </xf>
    <xf numFmtId="0" fontId="6" fillId="0" borderId="0" xfId="0" applyFont="1"/>
    <xf numFmtId="0" fontId="6" fillId="0" borderId="0" xfId="0" applyFont="1" applyAlignment="1">
      <alignment horizontal="center" vertical="top"/>
    </xf>
    <xf numFmtId="0" fontId="6" fillId="0" borderId="0" xfId="0" applyFont="1" applyAlignment="1">
      <alignment vertical="top"/>
    </xf>
    <xf numFmtId="0" fontId="0" fillId="0" borderId="0" xfId="0" applyAlignment="1">
      <alignment horizontal="center" vertical="top"/>
    </xf>
    <xf numFmtId="0" fontId="2" fillId="0" borderId="0" xfId="0" applyFont="1" applyAlignment="1">
      <alignment vertical="center" wrapText="1"/>
    </xf>
    <xf numFmtId="0" fontId="9" fillId="0" borderId="0" xfId="0" applyFont="1"/>
    <xf numFmtId="0" fontId="0" fillId="2" borderId="7" xfId="0" applyFill="1" applyBorder="1" applyAlignment="1" applyProtection="1">
      <alignment horizontal="center" vertical="center"/>
      <protection locked="0"/>
    </xf>
    <xf numFmtId="0" fontId="0" fillId="0" borderId="0" xfId="0" applyAlignment="1">
      <alignment vertical="center"/>
    </xf>
    <xf numFmtId="0" fontId="7" fillId="0" borderId="0" xfId="0" applyFont="1" applyAlignment="1">
      <alignment horizontal="left"/>
    </xf>
    <xf numFmtId="0" fontId="1" fillId="3" borderId="8" xfId="0" applyFont="1" applyFill="1" applyBorder="1" applyAlignment="1">
      <alignment vertical="center" wrapText="1"/>
    </xf>
    <xf numFmtId="0" fontId="0" fillId="0" borderId="0" xfId="0" applyAlignment="1">
      <alignmen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15" fillId="4" borderId="8" xfId="0" applyFont="1" applyFill="1" applyBorder="1" applyAlignment="1">
      <alignment vertical="top" wrapText="1"/>
    </xf>
    <xf numFmtId="0" fontId="3" fillId="2" borderId="8" xfId="0" applyFont="1" applyFill="1" applyBorder="1" applyAlignment="1">
      <alignment vertical="top" wrapText="1"/>
    </xf>
    <xf numFmtId="0" fontId="3" fillId="5" borderId="8" xfId="0" applyFont="1" applyFill="1" applyBorder="1" applyAlignment="1">
      <alignment vertical="top" wrapText="1"/>
    </xf>
    <xf numFmtId="0" fontId="1" fillId="3" borderId="7" xfId="0" applyFont="1" applyFill="1" applyBorder="1" applyAlignment="1">
      <alignment vertical="center" wrapText="1"/>
    </xf>
    <xf numFmtId="0" fontId="6" fillId="0" borderId="0" xfId="0" applyFont="1" applyAlignment="1">
      <alignment horizontal="left" wrapText="1"/>
    </xf>
    <xf numFmtId="0" fontId="6" fillId="0" borderId="0" xfId="0" applyFont="1" applyAlignment="1">
      <alignment horizontal="left"/>
    </xf>
    <xf numFmtId="0" fontId="0" fillId="0" borderId="0" xfId="0" applyAlignment="1">
      <alignment horizontal="left"/>
    </xf>
    <xf numFmtId="0" fontId="6" fillId="0" borderId="0" xfId="0" applyFont="1"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xf numFmtId="0" fontId="5" fillId="6" borderId="9" xfId="0" applyFont="1" applyFill="1" applyBorder="1" applyAlignment="1">
      <alignment horizontal="left" vertical="center" wrapText="1"/>
    </xf>
    <xf numFmtId="0" fontId="5" fillId="6" borderId="1" xfId="0" applyFont="1" applyFill="1" applyBorder="1" applyAlignment="1">
      <alignment horizontal="left" vertical="center"/>
    </xf>
    <xf numFmtId="0" fontId="5" fillId="6" borderId="12" xfId="0" applyFont="1" applyFill="1" applyBorder="1" applyAlignment="1">
      <alignment horizontal="left" vertical="center" wrapText="1"/>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wrapText="1"/>
    </xf>
    <xf numFmtId="0" fontId="3" fillId="7" borderId="0" xfId="0" applyFont="1" applyFill="1" applyAlignment="1">
      <alignment vertical="center"/>
    </xf>
    <xf numFmtId="0" fontId="0" fillId="7" borderId="0" xfId="0" applyFill="1" applyAlignment="1">
      <alignment vertical="center"/>
    </xf>
    <xf numFmtId="0" fontId="2" fillId="7" borderId="9" xfId="0" applyFont="1" applyFill="1" applyBorder="1" applyAlignment="1" applyProtection="1">
      <alignment horizontal="left" vertical="center" wrapText="1"/>
      <protection locked="0"/>
    </xf>
    <xf numFmtId="0" fontId="4" fillId="0" borderId="0" xfId="0" applyFont="1" applyAlignment="1">
      <alignment vertical="center" wrapText="1"/>
    </xf>
    <xf numFmtId="0" fontId="1" fillId="7" borderId="1" xfId="0" applyFont="1" applyFill="1" applyBorder="1" applyAlignment="1" applyProtection="1">
      <alignment horizontal="left" vertical="center" wrapText="1"/>
      <protection locked="0"/>
    </xf>
    <xf numFmtId="0" fontId="2" fillId="6" borderId="10"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8" borderId="10"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8" borderId="6"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locked="0"/>
    </xf>
    <xf numFmtId="0" fontId="2" fillId="8" borderId="15" xfId="0" applyFont="1" applyFill="1" applyBorder="1" applyAlignment="1" applyProtection="1">
      <alignment horizontal="center" vertical="center" wrapText="1"/>
      <protection locked="0"/>
    </xf>
    <xf numFmtId="0" fontId="2" fillId="8" borderId="16" xfId="0" applyFont="1" applyFill="1" applyBorder="1" applyAlignment="1" applyProtection="1">
      <alignment horizontal="left" vertical="center" wrapText="1"/>
      <protection locked="0"/>
    </xf>
    <xf numFmtId="0" fontId="2" fillId="8" borderId="17" xfId="0" applyFont="1" applyFill="1" applyBorder="1" applyAlignment="1" applyProtection="1">
      <alignment horizontal="left" vertical="center" wrapText="1"/>
      <protection locked="0"/>
    </xf>
    <xf numFmtId="0" fontId="2" fillId="8" borderId="9" xfId="0" applyFont="1" applyFill="1" applyBorder="1" applyAlignment="1" applyProtection="1">
      <alignment horizontal="center" vertical="center" wrapText="1"/>
      <protection locked="0"/>
    </xf>
    <xf numFmtId="164" fontId="2" fillId="8" borderId="5" xfId="0" applyNumberFormat="1" applyFont="1" applyFill="1" applyBorder="1" applyAlignment="1">
      <alignment horizontal="center" vertical="center" wrapText="1"/>
    </xf>
    <xf numFmtId="164" fontId="2" fillId="8" borderId="6" xfId="0" applyNumberFormat="1" applyFont="1" applyFill="1" applyBorder="1" applyAlignment="1">
      <alignment horizontal="center" vertical="center" wrapText="1"/>
    </xf>
    <xf numFmtId="0" fontId="3" fillId="6" borderId="18" xfId="0" applyFont="1" applyFill="1" applyBorder="1" applyAlignment="1">
      <alignment horizontal="center" textRotation="90" wrapText="1"/>
    </xf>
    <xf numFmtId="0" fontId="3" fillId="6" borderId="19" xfId="0" applyFont="1" applyFill="1" applyBorder="1" applyAlignment="1">
      <alignment horizontal="center" textRotation="90" wrapText="1"/>
    </xf>
    <xf numFmtId="0" fontId="0" fillId="6" borderId="20" xfId="0" applyFill="1" applyBorder="1"/>
    <xf numFmtId="0" fontId="0" fillId="6" borderId="21" xfId="0" applyFill="1" applyBorder="1"/>
    <xf numFmtId="0" fontId="4" fillId="7" borderId="22" xfId="0" applyFont="1" applyFill="1" applyBorder="1" applyAlignment="1">
      <alignment horizontal="left" vertical="center" wrapText="1"/>
    </xf>
    <xf numFmtId="0" fontId="4" fillId="7" borderId="23" xfId="0" applyFont="1" applyFill="1" applyBorder="1" applyAlignment="1">
      <alignment horizontal="left" vertical="center"/>
    </xf>
    <xf numFmtId="0" fontId="3" fillId="8" borderId="18" xfId="0" applyFont="1" applyFill="1" applyBorder="1" applyAlignment="1">
      <alignment horizontal="center" textRotation="90" wrapText="1"/>
    </xf>
    <xf numFmtId="0" fontId="3" fillId="8" borderId="19" xfId="0" applyFont="1" applyFill="1" applyBorder="1" applyAlignment="1">
      <alignment horizontal="center" textRotation="90" wrapText="1"/>
    </xf>
    <xf numFmtId="0" fontId="0" fillId="8" borderId="20" xfId="0" applyFill="1" applyBorder="1"/>
    <xf numFmtId="0" fontId="0" fillId="8" borderId="21" xfId="0" applyFill="1" applyBorder="1"/>
    <xf numFmtId="0" fontId="5" fillId="6" borderId="2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 fillId="7" borderId="26" xfId="0" applyFont="1" applyFill="1" applyBorder="1" applyAlignment="1" applyProtection="1">
      <alignment horizontal="left" vertical="center" wrapText="1"/>
      <protection locked="0"/>
    </xf>
    <xf numFmtId="0" fontId="1" fillId="7" borderId="10" xfId="0" applyFont="1" applyFill="1" applyBorder="1" applyAlignment="1" applyProtection="1">
      <alignment horizontal="left" vertical="center" wrapText="1"/>
      <protection locked="0"/>
    </xf>
    <xf numFmtId="0" fontId="2" fillId="8" borderId="50" xfId="0" applyFont="1" applyFill="1" applyBorder="1" applyAlignment="1" applyProtection="1">
      <alignment horizontal="left" vertical="center" wrapText="1"/>
      <protection locked="0"/>
    </xf>
    <xf numFmtId="0" fontId="2" fillId="8" borderId="26" xfId="0" applyFont="1" applyFill="1" applyBorder="1" applyAlignment="1" applyProtection="1">
      <alignment horizontal="center" vertical="center" wrapText="1"/>
      <protection locked="0"/>
    </xf>
    <xf numFmtId="0" fontId="4" fillId="7" borderId="58" xfId="0" applyFont="1" applyFill="1" applyBorder="1" applyAlignment="1">
      <alignment horizontal="left" vertical="center" wrapText="1"/>
    </xf>
    <xf numFmtId="0" fontId="4" fillId="7" borderId="59" xfId="0" applyFont="1" applyFill="1" applyBorder="1" applyAlignment="1">
      <alignment horizontal="left" vertical="center" wrapText="1"/>
    </xf>
    <xf numFmtId="0" fontId="1" fillId="7" borderId="60" xfId="0" applyFont="1" applyFill="1" applyBorder="1" applyAlignment="1" applyProtection="1">
      <alignment horizontal="center" vertical="center" wrapText="1"/>
      <protection locked="0"/>
    </xf>
    <xf numFmtId="0" fontId="2" fillId="7" borderId="61" xfId="0" applyFont="1" applyFill="1" applyBorder="1" applyAlignment="1" applyProtection="1">
      <alignment horizontal="left" vertical="center" wrapText="1"/>
      <protection locked="0"/>
    </xf>
    <xf numFmtId="0" fontId="1" fillId="7" borderId="62" xfId="0" applyFont="1" applyFill="1" applyBorder="1" applyAlignment="1" applyProtection="1">
      <alignment horizontal="center" vertical="center" wrapText="1"/>
      <protection locked="0"/>
    </xf>
    <xf numFmtId="0" fontId="2" fillId="7" borderId="63" xfId="0" applyFont="1" applyFill="1" applyBorder="1" applyAlignment="1" applyProtection="1">
      <alignment horizontal="left" vertical="center" wrapText="1"/>
      <protection locked="0"/>
    </xf>
    <xf numFmtId="0" fontId="1" fillId="7" borderId="64" xfId="0" applyFont="1" applyFill="1" applyBorder="1" applyAlignment="1" applyProtection="1">
      <alignment horizontal="center" vertical="center" wrapText="1"/>
      <protection locked="0"/>
    </xf>
    <xf numFmtId="0" fontId="2" fillId="7" borderId="65" xfId="0" applyFont="1" applyFill="1" applyBorder="1" applyAlignment="1" applyProtection="1">
      <alignment horizontal="left" vertical="center" wrapText="1"/>
      <protection locked="0"/>
    </xf>
    <xf numFmtId="0" fontId="1" fillId="7" borderId="2" xfId="0" applyFont="1" applyFill="1" applyBorder="1" applyAlignment="1" applyProtection="1">
      <alignment horizontal="left" vertical="center" wrapText="1"/>
      <protection locked="0"/>
    </xf>
    <xf numFmtId="0" fontId="2" fillId="7" borderId="66" xfId="0" applyFont="1" applyFill="1" applyBorder="1" applyAlignment="1" applyProtection="1">
      <alignment horizontal="left" vertical="center" wrapText="1"/>
      <protection locked="0"/>
    </xf>
    <xf numFmtId="0" fontId="4" fillId="6" borderId="71" xfId="0" applyFont="1" applyFill="1" applyBorder="1" applyAlignment="1">
      <alignment horizontal="left" vertical="center" wrapText="1"/>
    </xf>
    <xf numFmtId="0" fontId="2" fillId="6" borderId="73" xfId="0" applyFont="1" applyFill="1" applyBorder="1" applyAlignment="1" applyProtection="1">
      <alignment vertical="center" wrapText="1"/>
      <protection locked="0"/>
    </xf>
    <xf numFmtId="0" fontId="1" fillId="6" borderId="68" xfId="0" applyFont="1" applyFill="1" applyBorder="1" applyAlignment="1" applyProtection="1">
      <alignment horizontal="center" vertical="center" wrapText="1"/>
      <protection locked="0"/>
    </xf>
    <xf numFmtId="0" fontId="2" fillId="6" borderId="74" xfId="0" applyFont="1" applyFill="1" applyBorder="1" applyAlignment="1" applyProtection="1">
      <alignment vertical="center" wrapText="1"/>
      <protection locked="0"/>
    </xf>
    <xf numFmtId="0" fontId="1" fillId="6" borderId="75" xfId="0" applyFont="1" applyFill="1" applyBorder="1" applyAlignment="1" applyProtection="1">
      <alignment horizontal="center" vertical="center" wrapText="1"/>
      <protection locked="0"/>
    </xf>
    <xf numFmtId="0" fontId="2" fillId="6" borderId="76" xfId="0" applyFont="1" applyFill="1" applyBorder="1" applyAlignment="1" applyProtection="1">
      <alignment vertical="center" wrapText="1"/>
      <protection locked="0"/>
    </xf>
    <xf numFmtId="0" fontId="2" fillId="6" borderId="2" xfId="0" applyFont="1" applyFill="1" applyBorder="1" applyAlignment="1" applyProtection="1">
      <alignment horizontal="center" vertical="center" wrapText="1"/>
      <protection locked="0"/>
    </xf>
    <xf numFmtId="164" fontId="2" fillId="0" borderId="77" xfId="0" applyNumberFormat="1" applyFont="1" applyBorder="1" applyAlignment="1">
      <alignment horizontal="center" vertical="center" wrapText="1"/>
    </xf>
    <xf numFmtId="0" fontId="2" fillId="6" borderId="77" xfId="0" applyFont="1" applyFill="1" applyBorder="1" applyAlignment="1" applyProtection="1">
      <alignment horizontal="center" vertical="center" wrapText="1"/>
      <protection locked="0"/>
    </xf>
    <xf numFmtId="0" fontId="2" fillId="6" borderId="78" xfId="0" applyFont="1" applyFill="1" applyBorder="1" applyAlignment="1">
      <alignment horizontal="center" vertical="center" wrapText="1"/>
    </xf>
    <xf numFmtId="0" fontId="1" fillId="6" borderId="79" xfId="0" applyFont="1" applyFill="1" applyBorder="1" applyAlignment="1" applyProtection="1">
      <alignment horizontal="center" vertical="center" wrapText="1"/>
      <protection locked="0"/>
    </xf>
    <xf numFmtId="0" fontId="2" fillId="8" borderId="82" xfId="0" applyFont="1" applyFill="1" applyBorder="1" applyAlignment="1">
      <alignment horizontal="center" vertical="center" wrapText="1"/>
    </xf>
    <xf numFmtId="0" fontId="2" fillId="8" borderId="83" xfId="0" applyFont="1" applyFill="1" applyBorder="1" applyAlignment="1">
      <alignment horizontal="center" vertical="center" wrapText="1"/>
    </xf>
    <xf numFmtId="0" fontId="2" fillId="8" borderId="84" xfId="0" applyFont="1" applyFill="1" applyBorder="1" applyAlignment="1" applyProtection="1">
      <alignment horizontal="left" vertical="center" wrapText="1"/>
      <protection locked="0"/>
    </xf>
    <xf numFmtId="0" fontId="2" fillId="8" borderId="65" xfId="0" applyFont="1" applyFill="1" applyBorder="1" applyAlignment="1" applyProtection="1">
      <alignment horizontal="center" vertical="center" wrapText="1"/>
      <protection locked="0"/>
    </xf>
    <xf numFmtId="0" fontId="2" fillId="8" borderId="2" xfId="0" applyFont="1" applyFill="1" applyBorder="1" applyAlignment="1" applyProtection="1">
      <alignment horizontal="center" vertical="center" wrapText="1"/>
      <protection locked="0"/>
    </xf>
    <xf numFmtId="164" fontId="2" fillId="8" borderId="77" xfId="0" applyNumberFormat="1" applyFont="1" applyFill="1" applyBorder="1" applyAlignment="1">
      <alignment horizontal="center" vertical="center" wrapText="1"/>
    </xf>
    <xf numFmtId="0" fontId="2" fillId="8" borderId="77" xfId="0" applyFont="1" applyFill="1" applyBorder="1" applyAlignment="1" applyProtection="1">
      <alignment horizontal="center" vertical="center" wrapText="1"/>
      <protection locked="0"/>
    </xf>
    <xf numFmtId="0" fontId="2" fillId="8" borderId="85"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0" fillId="8" borderId="35" xfId="0" applyFill="1" applyBorder="1"/>
    <xf numFmtId="0" fontId="2" fillId="8" borderId="87" xfId="0" applyFont="1" applyFill="1" applyBorder="1" applyAlignment="1" applyProtection="1">
      <alignment horizontal="center" vertical="center" wrapText="1"/>
      <protection locked="0"/>
    </xf>
    <xf numFmtId="0" fontId="2" fillId="8" borderId="88" xfId="0" applyFont="1" applyFill="1" applyBorder="1" applyAlignment="1" applyProtection="1">
      <alignment horizontal="center" vertical="center" wrapText="1"/>
      <protection locked="0"/>
    </xf>
    <xf numFmtId="0" fontId="2" fillId="8" borderId="89" xfId="0" applyFont="1" applyFill="1" applyBorder="1" applyAlignment="1" applyProtection="1">
      <alignment horizontal="center" vertical="center" wrapText="1"/>
      <protection locked="0"/>
    </xf>
    <xf numFmtId="0" fontId="2" fillId="8" borderId="90" xfId="0" applyFont="1" applyFill="1" applyBorder="1" applyAlignment="1" applyProtection="1">
      <alignment horizontal="center" vertical="center" wrapText="1"/>
      <protection locked="0"/>
    </xf>
    <xf numFmtId="14" fontId="5" fillId="6" borderId="5" xfId="0" applyNumberFormat="1"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5" xfId="0" quotePrefix="1" applyFont="1" applyFill="1" applyBorder="1" applyAlignment="1">
      <alignment horizontal="left" vertical="center" wrapText="1"/>
    </xf>
    <xf numFmtId="14" fontId="0" fillId="6" borderId="5" xfId="0" applyNumberFormat="1" applyFill="1" applyBorder="1" applyAlignment="1">
      <alignment horizontal="left" vertical="center" wrapText="1"/>
    </xf>
    <xf numFmtId="0" fontId="0" fillId="8" borderId="86" xfId="0" applyFill="1" applyBorder="1" applyAlignment="1">
      <alignment horizontal="center" vertical="center" wrapText="1"/>
    </xf>
    <xf numFmtId="0" fontId="2" fillId="8" borderId="16" xfId="0" applyFont="1" applyFill="1" applyBorder="1" applyAlignment="1" applyProtection="1">
      <alignment horizontal="center" vertical="center" wrapText="1"/>
      <protection locked="0"/>
    </xf>
    <xf numFmtId="0" fontId="2" fillId="8" borderId="91" xfId="0" applyFont="1" applyFill="1" applyBorder="1" applyAlignment="1" applyProtection="1">
      <alignment horizontal="center" vertical="center" wrapText="1"/>
      <protection locked="0"/>
    </xf>
    <xf numFmtId="0" fontId="2" fillId="8" borderId="84" xfId="0" applyFont="1" applyFill="1" applyBorder="1" applyAlignment="1" applyProtection="1">
      <alignment horizontal="center" vertical="center" wrapText="1"/>
      <protection locked="0"/>
    </xf>
    <xf numFmtId="0" fontId="0" fillId="6" borderId="1" xfId="0" applyFill="1" applyBorder="1" applyAlignment="1">
      <alignment horizontal="left" vertical="center"/>
    </xf>
    <xf numFmtId="0" fontId="0" fillId="6" borderId="12" xfId="0" applyFill="1" applyBorder="1" applyAlignment="1">
      <alignment horizontal="left" vertical="center" wrapText="1"/>
    </xf>
    <xf numFmtId="0" fontId="2" fillId="8" borderId="50" xfId="0" applyFont="1" applyFill="1" applyBorder="1" applyAlignment="1" applyProtection="1">
      <alignment horizontal="center" vertical="center" wrapText="1"/>
      <protection locked="0"/>
    </xf>
    <xf numFmtId="0" fontId="0" fillId="0" borderId="8" xfId="0" applyBorder="1" applyAlignment="1">
      <alignment vertical="top" wrapText="1"/>
    </xf>
    <xf numFmtId="0" fontId="0" fillId="6" borderId="9" xfId="0" applyFill="1" applyBorder="1" applyAlignment="1">
      <alignment horizontal="left" vertical="center" wrapText="1"/>
    </xf>
    <xf numFmtId="0" fontId="10" fillId="3" borderId="8" xfId="0" applyFont="1" applyFill="1" applyBorder="1" applyAlignment="1">
      <alignment horizontal="left" vertical="center"/>
    </xf>
    <xf numFmtId="0" fontId="10" fillId="3" borderId="22" xfId="0" applyFont="1" applyFill="1" applyBorder="1" applyAlignment="1">
      <alignment horizontal="left" vertical="center"/>
    </xf>
    <xf numFmtId="0" fontId="11" fillId="3" borderId="10" xfId="0" applyFont="1" applyFill="1" applyBorder="1" applyAlignment="1">
      <alignment vertical="center"/>
    </xf>
    <xf numFmtId="0" fontId="12" fillId="3" borderId="11" xfId="0" applyFont="1" applyFill="1" applyBorder="1" applyAlignment="1">
      <alignment vertical="center"/>
    </xf>
    <xf numFmtId="0" fontId="11" fillId="3" borderId="25" xfId="0" applyFont="1" applyFill="1" applyBorder="1" applyAlignment="1">
      <alignment vertical="center"/>
    </xf>
    <xf numFmtId="0" fontId="12" fillId="3" borderId="26" xfId="0" applyFont="1" applyFill="1" applyBorder="1" applyAlignment="1">
      <alignment vertical="center"/>
    </xf>
    <xf numFmtId="0" fontId="3" fillId="8" borderId="27" xfId="0" applyFont="1" applyFill="1" applyBorder="1" applyAlignment="1">
      <alignment horizontal="center" textRotation="90" wrapText="1"/>
    </xf>
    <xf numFmtId="0" fontId="0" fillId="8" borderId="28" xfId="0" applyFill="1" applyBorder="1"/>
    <xf numFmtId="0" fontId="3" fillId="8" borderId="29" xfId="0" applyFont="1" applyFill="1" applyBorder="1" applyAlignment="1">
      <alignment horizontal="center" textRotation="90" wrapText="1"/>
    </xf>
    <xf numFmtId="0" fontId="0" fillId="8" borderId="30" xfId="0" applyFill="1" applyBorder="1"/>
    <xf numFmtId="0" fontId="3" fillId="8" borderId="80" xfId="0" applyFont="1" applyFill="1" applyBorder="1" applyAlignment="1">
      <alignment horizontal="center" textRotation="90" wrapText="1"/>
    </xf>
    <xf numFmtId="0" fontId="5" fillId="8" borderId="81" xfId="0" applyFont="1" applyFill="1" applyBorder="1"/>
    <xf numFmtId="0" fontId="1" fillId="7" borderId="34" xfId="0" applyFont="1" applyFill="1" applyBorder="1" applyAlignment="1">
      <alignment horizontal="center" vertical="center" wrapText="1"/>
    </xf>
    <xf numFmtId="0" fontId="2" fillId="7" borderId="35" xfId="0" applyFont="1" applyFill="1" applyBorder="1"/>
    <xf numFmtId="0" fontId="14" fillId="7" borderId="51" xfId="0" applyFont="1" applyFill="1" applyBorder="1" applyAlignment="1">
      <alignment horizontal="center" vertical="center"/>
    </xf>
    <xf numFmtId="0" fontId="14" fillId="7" borderId="52" xfId="0" applyFont="1" applyFill="1" applyBorder="1" applyAlignment="1">
      <alignment horizontal="center" vertical="center"/>
    </xf>
    <xf numFmtId="0" fontId="0" fillId="0" borderId="53" xfId="0" applyBorder="1" applyAlignment="1">
      <alignment horizontal="center" vertical="center"/>
    </xf>
    <xf numFmtId="0" fontId="14" fillId="8" borderId="51" xfId="0" applyFont="1" applyFill="1" applyBorder="1" applyAlignment="1">
      <alignment horizontal="center" vertical="center"/>
    </xf>
    <xf numFmtId="0" fontId="0" fillId="0" borderId="52" xfId="0" applyBorder="1"/>
    <xf numFmtId="0" fontId="0" fillId="0" borderId="53" xfId="0" applyBorder="1"/>
    <xf numFmtId="0" fontId="8" fillId="7" borderId="54" xfId="0" applyFont="1" applyFill="1" applyBorder="1" applyAlignment="1">
      <alignment horizontal="center" vertical="center" wrapText="1"/>
    </xf>
    <xf numFmtId="0" fontId="0" fillId="0" borderId="31" xfId="0" applyBorder="1"/>
    <xf numFmtId="0" fontId="0" fillId="0" borderId="56" xfId="0" applyBorder="1"/>
    <xf numFmtId="0" fontId="0" fillId="0" borderId="32" xfId="0" applyBorder="1"/>
    <xf numFmtId="0" fontId="1" fillId="6" borderId="8"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2" fillId="7" borderId="55" xfId="0" applyFont="1" applyFill="1" applyBorder="1"/>
    <xf numFmtId="0" fontId="2" fillId="7" borderId="57" xfId="0" applyFont="1" applyFill="1" applyBorder="1"/>
    <xf numFmtId="0" fontId="1" fillId="6" borderId="67" xfId="0" applyFont="1" applyFill="1" applyBorder="1" applyAlignment="1">
      <alignment horizontal="center" vertical="center" wrapText="1"/>
    </xf>
    <xf numFmtId="0" fontId="0" fillId="6" borderId="69" xfId="0" applyFill="1" applyBorder="1"/>
    <xf numFmtId="0" fontId="3" fillId="6" borderId="36" xfId="0" applyFont="1" applyFill="1" applyBorder="1" applyAlignment="1">
      <alignment horizontal="center" textRotation="90" wrapText="1"/>
    </xf>
    <xf numFmtId="0" fontId="5" fillId="6" borderId="37" xfId="0" applyFont="1" applyFill="1" applyBorder="1"/>
    <xf numFmtId="0" fontId="14" fillId="6" borderId="51" xfId="0" applyFont="1" applyFill="1" applyBorder="1" applyAlignment="1">
      <alignment horizontal="center" vertical="center"/>
    </xf>
    <xf numFmtId="0" fontId="14" fillId="6" borderId="52" xfId="0" applyFont="1" applyFill="1" applyBorder="1" applyAlignment="1">
      <alignment horizontal="center" vertical="center"/>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3" fillId="6" borderId="27" xfId="0" applyFont="1" applyFill="1" applyBorder="1" applyAlignment="1">
      <alignment horizontal="center" textRotation="90" wrapText="1"/>
    </xf>
    <xf numFmtId="0" fontId="0" fillId="6" borderId="28" xfId="0" applyFill="1" applyBorder="1"/>
    <xf numFmtId="0" fontId="3" fillId="6" borderId="29" xfId="0" applyFont="1" applyFill="1" applyBorder="1" applyAlignment="1">
      <alignment horizontal="center" textRotation="90" wrapText="1"/>
    </xf>
    <xf numFmtId="0" fontId="0" fillId="6" borderId="30" xfId="0" applyFill="1" applyBorder="1"/>
    <xf numFmtId="0" fontId="1" fillId="6" borderId="68" xfId="0" applyFont="1" applyFill="1" applyBorder="1" applyAlignment="1">
      <alignment horizontal="center" vertical="center" wrapText="1"/>
    </xf>
    <xf numFmtId="0" fontId="1" fillId="6" borderId="70" xfId="0" applyFont="1" applyFill="1" applyBorder="1" applyAlignment="1">
      <alignment horizontal="center" vertical="center" wrapText="1"/>
    </xf>
    <xf numFmtId="0" fontId="1" fillId="6" borderId="72" xfId="0" applyFont="1" applyFill="1" applyBorder="1" applyAlignment="1">
      <alignment horizontal="center" vertical="center" wrapText="1"/>
    </xf>
    <xf numFmtId="0" fontId="8" fillId="8" borderId="38" xfId="0" applyFont="1" applyFill="1" applyBorder="1" applyAlignment="1">
      <alignment horizontal="center" vertical="center" wrapText="1"/>
    </xf>
    <xf numFmtId="0" fontId="8" fillId="8" borderId="39"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1" fillId="8" borderId="38" xfId="0" applyFont="1" applyFill="1" applyBorder="1" applyAlignment="1">
      <alignment horizontal="center" vertical="center" wrapText="1"/>
    </xf>
    <xf numFmtId="0" fontId="0" fillId="8" borderId="39" xfId="0" applyFill="1" applyBorder="1"/>
    <xf numFmtId="0" fontId="0" fillId="8" borderId="40" xfId="0" applyFill="1" applyBorder="1"/>
    <xf numFmtId="0" fontId="1" fillId="8" borderId="8"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59" xfId="0" applyFont="1" applyFill="1" applyBorder="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13" fillId="0" borderId="0" xfId="0" applyFont="1" applyAlignment="1">
      <alignment horizontal="center" vertical="center"/>
    </xf>
    <xf numFmtId="0" fontId="8" fillId="0" borderId="41" xfId="0" applyFont="1" applyBorder="1" applyAlignment="1">
      <alignment horizontal="center" vertical="center"/>
    </xf>
    <xf numFmtId="0" fontId="0" fillId="0" borderId="41" xfId="0" applyBorder="1" applyAlignment="1">
      <alignment horizontal="center" vertical="center"/>
    </xf>
    <xf numFmtId="0" fontId="5" fillId="9" borderId="8" xfId="0" applyFont="1" applyFill="1" applyBorder="1" applyAlignment="1">
      <alignment vertical="center" wrapText="1"/>
    </xf>
    <xf numFmtId="0" fontId="0" fillId="0" borderId="22" xfId="0" applyBorder="1"/>
    <xf numFmtId="0" fontId="5" fillId="2" borderId="8" xfId="0" applyFont="1" applyFill="1" applyBorder="1" applyAlignment="1">
      <alignment vertical="center" wrapText="1"/>
    </xf>
    <xf numFmtId="0" fontId="5" fillId="4" borderId="8" xfId="0" applyFont="1" applyFill="1" applyBorder="1" applyAlignment="1">
      <alignment vertical="center" wrapText="1"/>
    </xf>
    <xf numFmtId="0" fontId="5" fillId="0" borderId="8" xfId="0" applyFont="1" applyBorder="1" applyAlignment="1">
      <alignment vertical="center" wrapText="1"/>
    </xf>
    <xf numFmtId="0" fontId="0" fillId="0" borderId="33" xfId="0" applyBorder="1"/>
    <xf numFmtId="0" fontId="1" fillId="3" borderId="8" xfId="0" quotePrefix="1" applyFont="1" applyFill="1" applyBorder="1" applyAlignment="1">
      <alignment horizontal="left" vertical="center" wrapText="1"/>
    </xf>
    <xf numFmtId="0" fontId="1" fillId="3" borderId="33" xfId="0" applyFont="1" applyFill="1" applyBorder="1" applyAlignment="1">
      <alignment horizontal="left" vertical="center" wrapText="1"/>
    </xf>
    <xf numFmtId="0" fontId="3" fillId="7" borderId="33" xfId="0" applyFont="1" applyFill="1" applyBorder="1" applyAlignment="1">
      <alignment vertical="center" wrapText="1"/>
    </xf>
    <xf numFmtId="0" fontId="1" fillId="3" borderId="35" xfId="0" quotePrefix="1" applyFont="1" applyFill="1" applyBorder="1" applyAlignment="1">
      <alignment horizontal="left" vertical="center"/>
    </xf>
    <xf numFmtId="0" fontId="1" fillId="3" borderId="41" xfId="0" applyFont="1" applyFill="1" applyBorder="1" applyAlignment="1">
      <alignment horizontal="left" vertical="center"/>
    </xf>
    <xf numFmtId="0" fontId="1" fillId="3" borderId="32" xfId="0" applyFont="1" applyFill="1" applyBorder="1" applyAlignment="1">
      <alignment horizontal="left" vertical="center"/>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5" fillId="0" borderId="44" xfId="0" applyFont="1" applyBorder="1" applyAlignment="1">
      <alignment vertical="center" wrapText="1"/>
    </xf>
    <xf numFmtId="0" fontId="0" fillId="0" borderId="39" xfId="0" applyBorder="1" applyAlignment="1">
      <alignment vertical="center" wrapText="1"/>
    </xf>
    <xf numFmtId="0" fontId="0" fillId="0" borderId="45" xfId="0" applyBorder="1" applyAlignment="1">
      <alignment vertical="center" wrapText="1"/>
    </xf>
    <xf numFmtId="0" fontId="3" fillId="0" borderId="49"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5" fillId="0" borderId="39" xfId="0" applyFont="1" applyBorder="1" applyAlignment="1">
      <alignment vertic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17">
    <dxf>
      <font>
        <color rgb="FF92D050"/>
      </font>
      <fill>
        <patternFill>
          <bgColor rgb="FF92D050"/>
        </patternFill>
      </fill>
    </dxf>
    <dxf>
      <font>
        <color rgb="FFFFFF00"/>
      </font>
      <fill>
        <patternFill>
          <bgColor rgb="FFFFFF00"/>
        </patternFill>
      </fill>
    </dxf>
    <dxf>
      <font>
        <color rgb="FFFF0000"/>
      </font>
      <fill>
        <patternFill>
          <bgColor rgb="FFFF0000"/>
        </patternFill>
      </fill>
    </dxf>
    <dxf>
      <font>
        <color rgb="FFFFFF00"/>
      </font>
      <fill>
        <patternFill>
          <bgColor rgb="FFFFFF00"/>
        </patternFill>
      </fill>
    </dxf>
    <dxf>
      <font>
        <color rgb="FF92D050"/>
      </font>
      <fill>
        <patternFill>
          <bgColor rgb="FF92D050"/>
        </patternFill>
      </fill>
    </dxf>
    <dxf>
      <font>
        <color rgb="FFFF0000"/>
      </font>
      <fill>
        <patternFill>
          <bgColor rgb="FFFF0000"/>
        </patternFill>
      </fill>
    </dxf>
    <dxf>
      <font>
        <condense val="0"/>
        <extend val="0"/>
        <color indexed="10"/>
      </font>
      <fill>
        <patternFill patternType="none">
          <bgColor indexed="65"/>
        </patternFill>
      </fill>
    </dxf>
    <dxf>
      <font>
        <condense val="0"/>
        <extend val="0"/>
        <color indexed="9"/>
      </font>
    </dxf>
    <dxf>
      <font>
        <b/>
        <i val="0"/>
        <condense val="0"/>
        <extend val="0"/>
        <color indexed="10"/>
      </font>
    </dxf>
    <dxf>
      <font>
        <condense val="0"/>
        <extend val="0"/>
        <color indexed="9"/>
      </font>
    </dxf>
    <dxf>
      <font>
        <condense val="0"/>
        <extend val="0"/>
        <color indexed="57"/>
      </font>
    </dxf>
    <dxf>
      <font>
        <condense val="0"/>
        <extend val="0"/>
        <color indexed="10"/>
      </font>
    </dxf>
    <dxf>
      <font>
        <condense val="0"/>
        <extend val="0"/>
        <color indexed="57"/>
      </font>
    </dxf>
    <dxf>
      <font>
        <condense val="0"/>
        <extend val="0"/>
        <color indexed="10"/>
      </font>
    </dxf>
    <dxf>
      <font>
        <condense val="0"/>
        <extend val="0"/>
        <color indexed="10"/>
      </font>
      <fill>
        <patternFill patternType="none">
          <bgColor indexed="65"/>
        </patternFill>
      </fill>
    </dxf>
    <dxf>
      <font>
        <condense val="0"/>
        <extend val="0"/>
        <color indexed="9"/>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22588207008475E-3"/>
          <c:y val="8.8225706480567396E-4"/>
          <c:w val="0.85365989211746096"/>
          <c:h val="0.78461669440554005"/>
        </c:manualLayout>
      </c:layout>
      <c:scatterChart>
        <c:scatterStyle val="lineMarker"/>
        <c:varyColors val="0"/>
        <c:ser>
          <c:idx val="0"/>
          <c:order val="0"/>
          <c:tx>
            <c:strRef>
              <c:f>Riskanalys!$C$5</c:f>
              <c:strCache>
                <c:ptCount val="1"/>
                <c:pt idx="0">
                  <c:v>1</c:v>
                </c:pt>
              </c:strCache>
            </c:strRef>
          </c:tx>
          <c:spPr>
            <a:ln>
              <a:solidFill>
                <a:sysClr val="windowText" lastClr="000000"/>
              </a:solidFill>
            </a:ln>
          </c:spPr>
          <c:marker>
            <c:symbol val="square"/>
            <c:size val="5"/>
            <c:spPr>
              <a:solidFill>
                <a:schemeClr val="tx1"/>
              </a:solidFill>
              <a:ln>
                <a:solidFill>
                  <a:sysClr val="windowText" lastClr="000000"/>
                </a:solidFill>
              </a:ln>
            </c:spPr>
          </c:marker>
          <c:dLbls>
            <c:dLbl>
              <c:idx val="50"/>
              <c:spPr>
                <a:noFill/>
                <a:ln w="25400">
                  <a:noFill/>
                </a:ln>
              </c:spPr>
              <c:txPr>
                <a:bodyPr/>
                <a:lstStyle/>
                <a:p>
                  <a:pPr>
                    <a:defRPr sz="1000" b="0"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00-3AC8-DD41-A6CB-53624D32541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Riskanalys!$P$5</c:f>
              <c:numCache>
                <c:formatCode>0.0</c:formatCode>
                <c:ptCount val="1"/>
                <c:pt idx="0">
                  <c:v>1.3531221163101868</c:v>
                </c:pt>
              </c:numCache>
            </c:numRef>
          </c:xVal>
          <c:yVal>
            <c:numRef>
              <c:f>Riskanalys!$K$5</c:f>
              <c:numCache>
                <c:formatCode>0.0</c:formatCode>
                <c:ptCount val="1"/>
                <c:pt idx="0">
                  <c:v>3.5933586820192347</c:v>
                </c:pt>
              </c:numCache>
            </c:numRef>
          </c:yVal>
          <c:smooth val="0"/>
          <c:extLst>
            <c:ext xmlns:c16="http://schemas.microsoft.com/office/drawing/2014/chart" uri="{C3380CC4-5D6E-409C-BE32-E72D297353CC}">
              <c16:uniqueId val="{00000001-3AC8-DD41-A6CB-53624D325419}"/>
            </c:ext>
          </c:extLst>
        </c:ser>
        <c:ser>
          <c:idx val="1"/>
          <c:order val="1"/>
          <c:tx>
            <c:strRef>
              <c:f>Riskanalys!$C$6</c:f>
              <c:strCache>
                <c:ptCount val="1"/>
                <c:pt idx="0">
                  <c:v>2</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Riskanalys!$P$6</c:f>
              <c:numCache>
                <c:formatCode>0.0</c:formatCode>
                <c:ptCount val="1"/>
                <c:pt idx="0">
                  <c:v>3.6913619808632778</c:v>
                </c:pt>
              </c:numCache>
            </c:numRef>
          </c:xVal>
          <c:yVal>
            <c:numRef>
              <c:f>Riskanalys!$K$6</c:f>
              <c:numCache>
                <c:formatCode>0.0</c:formatCode>
                <c:ptCount val="1"/>
                <c:pt idx="0">
                  <c:v>2.8888307849509771</c:v>
                </c:pt>
              </c:numCache>
            </c:numRef>
          </c:yVal>
          <c:smooth val="0"/>
          <c:extLst>
            <c:ext xmlns:c16="http://schemas.microsoft.com/office/drawing/2014/chart" uri="{C3380CC4-5D6E-409C-BE32-E72D297353CC}">
              <c16:uniqueId val="{00000002-3AC8-DD41-A6CB-53624D325419}"/>
            </c:ext>
          </c:extLst>
        </c:ser>
        <c:ser>
          <c:idx val="2"/>
          <c:order val="2"/>
          <c:tx>
            <c:strRef>
              <c:f>Riskanalys!$C$7</c:f>
              <c:strCache>
                <c:ptCount val="1"/>
                <c:pt idx="0">
                  <c:v>3</c:v>
                </c:pt>
              </c:strCache>
            </c:strRef>
          </c:tx>
          <c:spPr>
            <a:ln>
              <a:solidFill>
                <a:schemeClr val="tx1"/>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Riskanalys!$P$7</c:f>
              <c:numCache>
                <c:formatCode>0.0</c:formatCode>
                <c:ptCount val="1"/>
                <c:pt idx="0">
                  <c:v>-0.31481001923131435</c:v>
                </c:pt>
              </c:numCache>
            </c:numRef>
          </c:xVal>
          <c:yVal>
            <c:numRef>
              <c:f>Riskanalys!$K$7</c:f>
              <c:numCache>
                <c:formatCode>0.0</c:formatCode>
                <c:ptCount val="1"/>
                <c:pt idx="0">
                  <c:v>-0.6761893805234811</c:v>
                </c:pt>
              </c:numCache>
            </c:numRef>
          </c:yVal>
          <c:smooth val="0"/>
          <c:extLst>
            <c:ext xmlns:c16="http://schemas.microsoft.com/office/drawing/2014/chart" uri="{C3380CC4-5D6E-409C-BE32-E72D297353CC}">
              <c16:uniqueId val="{00000003-3AC8-DD41-A6CB-53624D325419}"/>
            </c:ext>
          </c:extLst>
        </c:ser>
        <c:ser>
          <c:idx val="3"/>
          <c:order val="3"/>
          <c:tx>
            <c:strRef>
              <c:f>Riskanalys!$C$8</c:f>
              <c:strCache>
                <c:ptCount val="1"/>
                <c:pt idx="0">
                  <c:v>4</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Riskanalys!$P$8</c:f>
              <c:numCache>
                <c:formatCode>0.0</c:formatCode>
                <c:ptCount val="1"/>
                <c:pt idx="0">
                  <c:v>-0.33071980065576234</c:v>
                </c:pt>
              </c:numCache>
            </c:numRef>
          </c:xVal>
          <c:yVal>
            <c:numRef>
              <c:f>Riskanalys!$K$8</c:f>
              <c:numCache>
                <c:formatCode>0.0</c:formatCode>
                <c:ptCount val="1"/>
                <c:pt idx="0">
                  <c:v>-0.50866866364457386</c:v>
                </c:pt>
              </c:numCache>
            </c:numRef>
          </c:yVal>
          <c:smooth val="0"/>
          <c:extLst>
            <c:ext xmlns:c16="http://schemas.microsoft.com/office/drawing/2014/chart" uri="{C3380CC4-5D6E-409C-BE32-E72D297353CC}">
              <c16:uniqueId val="{00000004-3AC8-DD41-A6CB-53624D325419}"/>
            </c:ext>
          </c:extLst>
        </c:ser>
        <c:ser>
          <c:idx val="4"/>
          <c:order val="4"/>
          <c:tx>
            <c:strRef>
              <c:f>Riskanalys!$C$9</c:f>
              <c:strCache>
                <c:ptCount val="1"/>
                <c:pt idx="0">
                  <c:v>5</c:v>
                </c:pt>
              </c:strCache>
            </c:strRef>
          </c:tx>
          <c:spPr>
            <a:ln>
              <a:noFill/>
            </a:ln>
          </c:spPr>
          <c:marker>
            <c:spPr>
              <a:solidFill>
                <a:schemeClr val="tx1"/>
              </a:solidFill>
              <a:ln cap="sq">
                <a:noFill/>
              </a:ln>
            </c:spPr>
          </c:marker>
          <c:dLbls>
            <c:dLbl>
              <c:idx val="0"/>
              <c:spPr>
                <a:noFill/>
                <a:ln w="25400">
                  <a:noFill/>
                </a:ln>
              </c:spPr>
              <c:txPr>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05-3AC8-DD41-A6CB-53624D32541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Riskanalys!$P$9</c:f>
              <c:numCache>
                <c:formatCode>0.0</c:formatCode>
                <c:ptCount val="1"/>
                <c:pt idx="0">
                  <c:v>-0.13006770636454101</c:v>
                </c:pt>
              </c:numCache>
            </c:numRef>
          </c:xVal>
          <c:yVal>
            <c:numRef>
              <c:f>Riskanalys!$K$9</c:f>
              <c:numCache>
                <c:formatCode>0.0</c:formatCode>
                <c:ptCount val="1"/>
                <c:pt idx="0">
                  <c:v>-0.73050369987219788</c:v>
                </c:pt>
              </c:numCache>
            </c:numRef>
          </c:yVal>
          <c:smooth val="0"/>
          <c:extLst>
            <c:ext xmlns:c16="http://schemas.microsoft.com/office/drawing/2014/chart" uri="{C3380CC4-5D6E-409C-BE32-E72D297353CC}">
              <c16:uniqueId val="{00000006-3AC8-DD41-A6CB-53624D325419}"/>
            </c:ext>
          </c:extLst>
        </c:ser>
        <c:ser>
          <c:idx val="5"/>
          <c:order val="5"/>
          <c:tx>
            <c:strRef>
              <c:f>Riskanalys!$C$10</c:f>
              <c:strCache>
                <c:ptCount val="1"/>
                <c:pt idx="0">
                  <c:v>6</c:v>
                </c:pt>
              </c:strCache>
            </c:strRef>
          </c:tx>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Riskanalys!$P$10</c:f>
              <c:numCache>
                <c:formatCode>0.0</c:formatCode>
                <c:ptCount val="1"/>
                <c:pt idx="0">
                  <c:v>-0.6876912748928723</c:v>
                </c:pt>
              </c:numCache>
            </c:numRef>
          </c:xVal>
          <c:yVal>
            <c:numRef>
              <c:f>Riskanalys!$K$10</c:f>
              <c:numCache>
                <c:formatCode>0.0</c:formatCode>
                <c:ptCount val="1"/>
                <c:pt idx="0">
                  <c:v>-0.24060874596663162</c:v>
                </c:pt>
              </c:numCache>
            </c:numRef>
          </c:yVal>
          <c:smooth val="0"/>
          <c:extLst>
            <c:ext xmlns:c16="http://schemas.microsoft.com/office/drawing/2014/chart" uri="{C3380CC4-5D6E-409C-BE32-E72D297353CC}">
              <c16:uniqueId val="{00000007-3AC8-DD41-A6CB-53624D325419}"/>
            </c:ext>
          </c:extLst>
        </c:ser>
        <c:ser>
          <c:idx val="6"/>
          <c:order val="6"/>
          <c:tx>
            <c:strRef>
              <c:f>Riskanalys!$C$11</c:f>
              <c:strCache>
                <c:ptCount val="1"/>
                <c:pt idx="0">
                  <c:v>7</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Riskanalys!$P$11</c:f>
              <c:numCache>
                <c:formatCode>0.0</c:formatCode>
                <c:ptCount val="1"/>
                <c:pt idx="0">
                  <c:v>-0.85551585036264521</c:v>
                </c:pt>
              </c:numCache>
            </c:numRef>
          </c:xVal>
          <c:yVal>
            <c:numRef>
              <c:f>Riskanalys!$K$11</c:f>
              <c:numCache>
                <c:formatCode>0.0</c:formatCode>
                <c:ptCount val="1"/>
                <c:pt idx="0">
                  <c:v>-0.22819743361333278</c:v>
                </c:pt>
              </c:numCache>
            </c:numRef>
          </c:yVal>
          <c:smooth val="0"/>
          <c:extLst>
            <c:ext xmlns:c16="http://schemas.microsoft.com/office/drawing/2014/chart" uri="{C3380CC4-5D6E-409C-BE32-E72D297353CC}">
              <c16:uniqueId val="{00000008-3AC8-DD41-A6CB-53624D325419}"/>
            </c:ext>
          </c:extLst>
        </c:ser>
        <c:ser>
          <c:idx val="7"/>
          <c:order val="7"/>
          <c:tx>
            <c:strRef>
              <c:f>Riskanalys!$C$12</c:f>
              <c:strCache>
                <c:ptCount val="1"/>
                <c:pt idx="0">
                  <c:v>8</c:v>
                </c:pt>
              </c:strCache>
            </c:strRef>
          </c:tx>
          <c:spPr>
            <a:ln>
              <a:solidFill>
                <a:schemeClr val="tx1"/>
              </a:solidFill>
            </a:ln>
          </c:spPr>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Riskanalys!$P$12</c:f>
              <c:numCache>
                <c:formatCode>0.0</c:formatCode>
                <c:ptCount val="1"/>
                <c:pt idx="0">
                  <c:v>-0.11647141497753821</c:v>
                </c:pt>
              </c:numCache>
            </c:numRef>
          </c:xVal>
          <c:yVal>
            <c:numRef>
              <c:f>Riskanalys!$K$12</c:f>
              <c:numCache>
                <c:formatCode>0.0</c:formatCode>
                <c:ptCount val="1"/>
                <c:pt idx="0">
                  <c:v>-0.54981161936661593</c:v>
                </c:pt>
              </c:numCache>
            </c:numRef>
          </c:yVal>
          <c:smooth val="0"/>
          <c:extLst>
            <c:ext xmlns:c16="http://schemas.microsoft.com/office/drawing/2014/chart" uri="{C3380CC4-5D6E-409C-BE32-E72D297353CC}">
              <c16:uniqueId val="{00000009-3AC8-DD41-A6CB-53624D325419}"/>
            </c:ext>
          </c:extLst>
        </c:ser>
        <c:ser>
          <c:idx val="8"/>
          <c:order val="8"/>
          <c:tx>
            <c:strRef>
              <c:f>Riskanalys!$C$13</c:f>
              <c:strCache>
                <c:ptCount val="1"/>
                <c:pt idx="0">
                  <c:v>9</c:v>
                </c:pt>
              </c:strCache>
            </c:strRef>
          </c:tx>
          <c:marker>
            <c:symbol val="x"/>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Riskanalys!$P$13</c:f>
              <c:numCache>
                <c:formatCode>0.0</c:formatCode>
                <c:ptCount val="1"/>
                <c:pt idx="0">
                  <c:v>-0.81151573106170449</c:v>
                </c:pt>
              </c:numCache>
            </c:numRef>
          </c:xVal>
          <c:yVal>
            <c:numRef>
              <c:f>Riskanalys!$K$13</c:f>
              <c:numCache>
                <c:formatCode>0.0</c:formatCode>
                <c:ptCount val="1"/>
                <c:pt idx="0">
                  <c:v>-0.41706298362182659</c:v>
                </c:pt>
              </c:numCache>
            </c:numRef>
          </c:yVal>
          <c:smooth val="0"/>
          <c:extLst>
            <c:ext xmlns:c16="http://schemas.microsoft.com/office/drawing/2014/chart" uri="{C3380CC4-5D6E-409C-BE32-E72D297353CC}">
              <c16:uniqueId val="{0000000A-3AC8-DD41-A6CB-53624D325419}"/>
            </c:ext>
          </c:extLst>
        </c:ser>
        <c:ser>
          <c:idx val="9"/>
          <c:order val="9"/>
          <c:tx>
            <c:strRef>
              <c:f>Riskanalys!$C$14</c:f>
              <c:strCache>
                <c:ptCount val="1"/>
                <c:pt idx="0">
                  <c:v>10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Riskanalys!$P$14</c:f>
              <c:numCache>
                <c:formatCode>0.0</c:formatCode>
                <c:ptCount val="1"/>
                <c:pt idx="0">
                  <c:v>-0.40029504016659773</c:v>
                </c:pt>
              </c:numCache>
            </c:numRef>
          </c:xVal>
          <c:yVal>
            <c:numRef>
              <c:f>Riskanalys!$K$14</c:f>
              <c:numCache>
                <c:formatCode>0.0</c:formatCode>
                <c:ptCount val="1"/>
                <c:pt idx="0">
                  <c:v>-0.54515091103835855</c:v>
                </c:pt>
              </c:numCache>
            </c:numRef>
          </c:yVal>
          <c:smooth val="0"/>
          <c:extLst>
            <c:ext xmlns:c16="http://schemas.microsoft.com/office/drawing/2014/chart" uri="{C3380CC4-5D6E-409C-BE32-E72D297353CC}">
              <c16:uniqueId val="{0000000B-3AC8-DD41-A6CB-53624D325419}"/>
            </c:ext>
          </c:extLst>
        </c:ser>
        <c:ser>
          <c:idx val="10"/>
          <c:order val="10"/>
          <c:tx>
            <c:strRef>
              <c:f>Riskanalys!$C$15</c:f>
              <c:strCache>
                <c:ptCount val="1"/>
                <c:pt idx="0">
                  <c:v>11</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Riskanalys!$P$15</c:f>
              <c:numCache>
                <c:formatCode>0.0</c:formatCode>
                <c:ptCount val="1"/>
                <c:pt idx="0">
                  <c:v>-0.5441296392923709</c:v>
                </c:pt>
              </c:numCache>
            </c:numRef>
          </c:xVal>
          <c:yVal>
            <c:numRef>
              <c:f>Riskanalys!$K$15</c:f>
              <c:numCache>
                <c:formatCode>0.0</c:formatCode>
                <c:ptCount val="1"/>
                <c:pt idx="0">
                  <c:v>-0.68003753342850992</c:v>
                </c:pt>
              </c:numCache>
            </c:numRef>
          </c:yVal>
          <c:smooth val="0"/>
          <c:extLst>
            <c:ext xmlns:c16="http://schemas.microsoft.com/office/drawing/2014/chart" uri="{C3380CC4-5D6E-409C-BE32-E72D297353CC}">
              <c16:uniqueId val="{0000000C-3AC8-DD41-A6CB-53624D325419}"/>
            </c:ext>
          </c:extLst>
        </c:ser>
        <c:ser>
          <c:idx val="11"/>
          <c:order val="11"/>
          <c:tx>
            <c:strRef>
              <c:f>Riskanalys!$C$16</c:f>
              <c:strCache>
                <c:ptCount val="1"/>
                <c:pt idx="0">
                  <c:v>12</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Riskanalys!$P$16</c:f>
              <c:numCache>
                <c:formatCode>0.0</c:formatCode>
                <c:ptCount val="1"/>
                <c:pt idx="0">
                  <c:v>-0.65601373615874592</c:v>
                </c:pt>
              </c:numCache>
            </c:numRef>
          </c:xVal>
          <c:yVal>
            <c:numRef>
              <c:f>Riskanalys!$K$16</c:f>
              <c:numCache>
                <c:formatCode>0.0</c:formatCode>
                <c:ptCount val="1"/>
                <c:pt idx="0">
                  <c:v>-0.69760026470636816</c:v>
                </c:pt>
              </c:numCache>
            </c:numRef>
          </c:yVal>
          <c:smooth val="0"/>
          <c:extLst>
            <c:ext xmlns:c16="http://schemas.microsoft.com/office/drawing/2014/chart" uri="{C3380CC4-5D6E-409C-BE32-E72D297353CC}">
              <c16:uniqueId val="{0000000D-3AC8-DD41-A6CB-53624D325419}"/>
            </c:ext>
          </c:extLst>
        </c:ser>
        <c:ser>
          <c:idx val="12"/>
          <c:order val="12"/>
          <c:tx>
            <c:strRef>
              <c:f>Riskanalys!$C$17</c:f>
              <c:strCache>
                <c:ptCount val="1"/>
                <c:pt idx="0">
                  <c:v>13</c:v>
                </c:pt>
              </c:strCache>
            </c:strRef>
          </c:tx>
          <c:marker>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Riskanalys!$P$17</c:f>
              <c:numCache>
                <c:formatCode>0.0</c:formatCode>
                <c:ptCount val="1"/>
                <c:pt idx="0">
                  <c:v>-0.83846492158195474</c:v>
                </c:pt>
              </c:numCache>
            </c:numRef>
          </c:xVal>
          <c:yVal>
            <c:numRef>
              <c:f>Riskanalys!$K$17</c:f>
              <c:numCache>
                <c:formatCode>0.0</c:formatCode>
                <c:ptCount val="1"/>
                <c:pt idx="0">
                  <c:v>-0.74642580285285764</c:v>
                </c:pt>
              </c:numCache>
            </c:numRef>
          </c:yVal>
          <c:smooth val="0"/>
          <c:extLst>
            <c:ext xmlns:c16="http://schemas.microsoft.com/office/drawing/2014/chart" uri="{C3380CC4-5D6E-409C-BE32-E72D297353CC}">
              <c16:uniqueId val="{0000000E-3AC8-DD41-A6CB-53624D325419}"/>
            </c:ext>
          </c:extLst>
        </c:ser>
        <c:ser>
          <c:idx val="13"/>
          <c:order val="13"/>
          <c:tx>
            <c:strRef>
              <c:f>Riskanalys!$C$18</c:f>
              <c:strCache>
                <c:ptCount val="1"/>
                <c:pt idx="0">
                  <c:v>14</c:v>
                </c:pt>
              </c:strCache>
            </c:strRef>
          </c:tx>
          <c:spPr>
            <a:ln>
              <a:solidFill>
                <a:sysClr val="windowText" lastClr="000000"/>
              </a:solidFill>
            </a:ln>
          </c:spPr>
          <c:marker>
            <c:symbol val="x"/>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Riskanalys!$P$18</c:f>
              <c:numCache>
                <c:formatCode>0.0</c:formatCode>
                <c:ptCount val="1"/>
                <c:pt idx="0">
                  <c:v>-0.87204511998379652</c:v>
                </c:pt>
              </c:numCache>
            </c:numRef>
          </c:xVal>
          <c:yVal>
            <c:numRef>
              <c:f>Riskanalys!$K$18</c:f>
              <c:numCache>
                <c:formatCode>0.0</c:formatCode>
                <c:ptCount val="1"/>
                <c:pt idx="0">
                  <c:v>-0.57594500630074918</c:v>
                </c:pt>
              </c:numCache>
            </c:numRef>
          </c:yVal>
          <c:smooth val="0"/>
          <c:extLst>
            <c:ext xmlns:c16="http://schemas.microsoft.com/office/drawing/2014/chart" uri="{C3380CC4-5D6E-409C-BE32-E72D297353CC}">
              <c16:uniqueId val="{0000000F-3AC8-DD41-A6CB-53624D325419}"/>
            </c:ext>
          </c:extLst>
        </c:ser>
        <c:ser>
          <c:idx val="14"/>
          <c:order val="14"/>
          <c:tx>
            <c:strRef>
              <c:f>Riskanalys!$C$19</c:f>
              <c:strCache>
                <c:ptCount val="1"/>
                <c:pt idx="0">
                  <c:v>15</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Riskanalys!$P$19</c:f>
              <c:numCache>
                <c:formatCode>0.0</c:formatCode>
                <c:ptCount val="1"/>
                <c:pt idx="0">
                  <c:v>-0.65994731567165743</c:v>
                </c:pt>
              </c:numCache>
            </c:numRef>
          </c:xVal>
          <c:yVal>
            <c:numRef>
              <c:f>Riskanalys!$K$19</c:f>
              <c:numCache>
                <c:formatCode>0.0</c:formatCode>
                <c:ptCount val="1"/>
                <c:pt idx="0">
                  <c:v>-0.71261338291268195</c:v>
                </c:pt>
              </c:numCache>
            </c:numRef>
          </c:yVal>
          <c:smooth val="0"/>
          <c:extLst>
            <c:ext xmlns:c16="http://schemas.microsoft.com/office/drawing/2014/chart" uri="{C3380CC4-5D6E-409C-BE32-E72D297353CC}">
              <c16:uniqueId val="{00000010-3AC8-DD41-A6CB-53624D325419}"/>
            </c:ext>
          </c:extLst>
        </c:ser>
        <c:ser>
          <c:idx val="15"/>
          <c:order val="15"/>
          <c:tx>
            <c:strRef>
              <c:f>Riskanalys!$C$20</c:f>
              <c:strCache>
                <c:ptCount val="1"/>
                <c:pt idx="0">
                  <c:v>16</c:v>
                </c:pt>
              </c:strCache>
            </c:strRef>
          </c:tx>
          <c:marker>
            <c:spPr>
              <a:solidFill>
                <a:schemeClr val="tx1"/>
              </a:solidFill>
            </c:spPr>
          </c:marker>
          <c:dPt>
            <c:idx val="0"/>
            <c:marker>
              <c:symbol val="square"/>
              <c:size val="5"/>
              <c:spPr>
                <a:solidFill>
                  <a:schemeClr val="tx1"/>
                </a:solidFill>
                <a:ln>
                  <a:solidFill>
                    <a:sysClr val="windowText" lastClr="000000"/>
                  </a:solidFill>
                </a:ln>
              </c:spPr>
            </c:marker>
            <c:bubble3D val="0"/>
            <c:spPr>
              <a:ln>
                <a:solidFill>
                  <a:sysClr val="windowText" lastClr="000000"/>
                </a:solidFill>
              </a:ln>
            </c:spPr>
            <c:extLst>
              <c:ext xmlns:c16="http://schemas.microsoft.com/office/drawing/2014/chart" uri="{C3380CC4-5D6E-409C-BE32-E72D297353CC}">
                <c16:uniqueId val="{00000012-3AC8-DD41-A6CB-53624D325419}"/>
              </c:ext>
            </c:extLst>
          </c:dPt>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Riskanalys!$P$20</c:f>
              <c:numCache>
                <c:formatCode>0.0</c:formatCode>
                <c:ptCount val="1"/>
                <c:pt idx="0">
                  <c:v>-0.32793990776759363</c:v>
                </c:pt>
              </c:numCache>
            </c:numRef>
          </c:xVal>
          <c:yVal>
            <c:numRef>
              <c:f>Riskanalys!$K$20</c:f>
              <c:numCache>
                <c:formatCode>0.0</c:formatCode>
                <c:ptCount val="1"/>
                <c:pt idx="0">
                  <c:v>-0.82494311968533207</c:v>
                </c:pt>
              </c:numCache>
            </c:numRef>
          </c:yVal>
          <c:smooth val="0"/>
          <c:extLst>
            <c:ext xmlns:c16="http://schemas.microsoft.com/office/drawing/2014/chart" uri="{C3380CC4-5D6E-409C-BE32-E72D297353CC}">
              <c16:uniqueId val="{00000013-3AC8-DD41-A6CB-53624D325419}"/>
            </c:ext>
          </c:extLst>
        </c:ser>
        <c:ser>
          <c:idx val="16"/>
          <c:order val="16"/>
          <c:tx>
            <c:strRef>
              <c:f>Riskanalys!$C$21</c:f>
              <c:strCache>
                <c:ptCount val="1"/>
                <c:pt idx="0">
                  <c:v>17</c:v>
                </c:pt>
              </c:strCache>
            </c:strRef>
          </c:tx>
          <c:marker>
            <c:symbol val="star"/>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Riskanalys!$P$21</c:f>
              <c:numCache>
                <c:formatCode>0.0</c:formatCode>
                <c:ptCount val="1"/>
                <c:pt idx="0">
                  <c:v>-0.40106061149181055</c:v>
                </c:pt>
              </c:numCache>
            </c:numRef>
          </c:xVal>
          <c:yVal>
            <c:numRef>
              <c:f>Riskanalys!$K$21</c:f>
              <c:numCache>
                <c:formatCode>0.0</c:formatCode>
                <c:ptCount val="1"/>
                <c:pt idx="0">
                  <c:v>-0.17084631410735018</c:v>
                </c:pt>
              </c:numCache>
            </c:numRef>
          </c:yVal>
          <c:smooth val="0"/>
          <c:extLst>
            <c:ext xmlns:c16="http://schemas.microsoft.com/office/drawing/2014/chart" uri="{C3380CC4-5D6E-409C-BE32-E72D297353CC}">
              <c16:uniqueId val="{00000014-3AC8-DD41-A6CB-53624D325419}"/>
            </c:ext>
          </c:extLst>
        </c:ser>
        <c:ser>
          <c:idx val="17"/>
          <c:order val="17"/>
          <c:tx>
            <c:strRef>
              <c:f>Riskanalys!$C$22</c:f>
              <c:strCache>
                <c:ptCount val="1"/>
                <c:pt idx="0">
                  <c:v>18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Riskanalys!$P$22</c:f>
              <c:numCache>
                <c:formatCode>0.0</c:formatCode>
                <c:ptCount val="1"/>
                <c:pt idx="0">
                  <c:v>-0.85245929326825409</c:v>
                </c:pt>
              </c:numCache>
            </c:numRef>
          </c:xVal>
          <c:yVal>
            <c:numRef>
              <c:f>Riskanalys!$K$22</c:f>
              <c:numCache>
                <c:formatCode>0.0</c:formatCode>
                <c:ptCount val="1"/>
                <c:pt idx="0">
                  <c:v>-0.51458962216138404</c:v>
                </c:pt>
              </c:numCache>
            </c:numRef>
          </c:yVal>
          <c:smooth val="0"/>
          <c:extLst>
            <c:ext xmlns:c16="http://schemas.microsoft.com/office/drawing/2014/chart" uri="{C3380CC4-5D6E-409C-BE32-E72D297353CC}">
              <c16:uniqueId val="{00000015-3AC8-DD41-A6CB-53624D325419}"/>
            </c:ext>
          </c:extLst>
        </c:ser>
        <c:ser>
          <c:idx val="18"/>
          <c:order val="18"/>
          <c:tx>
            <c:strRef>
              <c:f>Riskanalys!$C$23</c:f>
              <c:strCache>
                <c:ptCount val="1"/>
                <c:pt idx="0">
                  <c:v>19</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Riskanalys!$P$23</c:f>
              <c:numCache>
                <c:formatCode>0.0</c:formatCode>
                <c:ptCount val="1"/>
                <c:pt idx="0">
                  <c:v>-0.69929024483902869</c:v>
                </c:pt>
              </c:numCache>
            </c:numRef>
          </c:xVal>
          <c:yVal>
            <c:numRef>
              <c:f>Riskanalys!$K$23</c:f>
              <c:numCache>
                <c:formatCode>0.0</c:formatCode>
                <c:ptCount val="1"/>
                <c:pt idx="0">
                  <c:v>-0.34977900018476915</c:v>
                </c:pt>
              </c:numCache>
            </c:numRef>
          </c:yVal>
          <c:smooth val="0"/>
          <c:extLst>
            <c:ext xmlns:c16="http://schemas.microsoft.com/office/drawing/2014/chart" uri="{C3380CC4-5D6E-409C-BE32-E72D297353CC}">
              <c16:uniqueId val="{00000016-3AC8-DD41-A6CB-53624D325419}"/>
            </c:ext>
          </c:extLst>
        </c:ser>
        <c:ser>
          <c:idx val="19"/>
          <c:order val="19"/>
          <c:tx>
            <c:strRef>
              <c:f>Riskanalys!$C$24</c:f>
              <c:strCache>
                <c:ptCount val="1"/>
                <c:pt idx="0">
                  <c:v>20</c:v>
                </c:pt>
              </c:strCache>
            </c:strRef>
          </c:tx>
          <c:spPr>
            <a:ln>
              <a:solidFill>
                <a:sysClr val="windowText" lastClr="000000"/>
              </a:solidFill>
            </a:ln>
          </c:spPr>
          <c:marker>
            <c:spPr>
              <a:solidFill>
                <a:schemeClr val="tx1"/>
              </a:solidFill>
              <a:ln>
                <a:solidFill>
                  <a:sysClr val="windowText" lastClr="000000"/>
                </a:solidFill>
              </a:ln>
            </c:spPr>
          </c:marker>
          <c:dPt>
            <c:idx val="0"/>
            <c:marker>
              <c:symbol val="square"/>
              <c:size val="5"/>
            </c:marker>
            <c:bubble3D val="0"/>
            <c:spPr>
              <a:ln w="19050">
                <a:solidFill>
                  <a:sysClr val="windowText" lastClr="000000"/>
                </a:solidFill>
              </a:ln>
            </c:spPr>
            <c:extLst>
              <c:ext xmlns:c16="http://schemas.microsoft.com/office/drawing/2014/chart" uri="{C3380CC4-5D6E-409C-BE32-E72D297353CC}">
                <c16:uniqueId val="{00000018-3AC8-DD41-A6CB-53624D325419}"/>
              </c:ext>
            </c:extLst>
          </c:dPt>
          <c:dLbls>
            <c:dLbl>
              <c:idx val="0"/>
              <c:spPr>
                <a:noFill/>
                <a:ln w="25400">
                  <a:noFill/>
                </a:ln>
              </c:spPr>
              <c:txPr>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18-3AC8-DD41-A6CB-53624D32541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Riskanalys!$P$24</c:f>
              <c:numCache>
                <c:formatCode>0.0</c:formatCode>
                <c:ptCount val="1"/>
                <c:pt idx="0">
                  <c:v>-0.2158966680928216</c:v>
                </c:pt>
              </c:numCache>
            </c:numRef>
          </c:xVal>
          <c:yVal>
            <c:numRef>
              <c:f>Riskanalys!$K$24</c:f>
              <c:numCache>
                <c:formatCode>0.0</c:formatCode>
                <c:ptCount val="1"/>
                <c:pt idx="0">
                  <c:v>-0.36338236583799954</c:v>
                </c:pt>
              </c:numCache>
            </c:numRef>
          </c:yVal>
          <c:smooth val="0"/>
          <c:extLst>
            <c:ext xmlns:c16="http://schemas.microsoft.com/office/drawing/2014/chart" uri="{C3380CC4-5D6E-409C-BE32-E72D297353CC}">
              <c16:uniqueId val="{00000019-3AC8-DD41-A6CB-53624D325419}"/>
            </c:ext>
          </c:extLst>
        </c:ser>
        <c:ser>
          <c:idx val="20"/>
          <c:order val="20"/>
          <c:tx>
            <c:strRef>
              <c:f>Riskanalys!$C$25</c:f>
              <c:strCache>
                <c:ptCount val="1"/>
                <c:pt idx="0">
                  <c:v>21</c:v>
                </c:pt>
              </c:strCache>
            </c:strRef>
          </c:tx>
          <c:spPr>
            <a:ln>
              <a:solidFill>
                <a:sysClr val="windowText" lastClr="000000"/>
              </a:solidFill>
            </a:ln>
          </c:spPr>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Riskanalys!$P$25</c:f>
              <c:numCache>
                <c:formatCode>0.0</c:formatCode>
                <c:ptCount val="1"/>
                <c:pt idx="0">
                  <c:v>-0.52736089256713015</c:v>
                </c:pt>
              </c:numCache>
            </c:numRef>
          </c:xVal>
          <c:yVal>
            <c:numRef>
              <c:f>Riskanalys!$K$25</c:f>
              <c:numCache>
                <c:formatCode>0.0</c:formatCode>
                <c:ptCount val="1"/>
                <c:pt idx="0">
                  <c:v>-0.77722884251947055</c:v>
                </c:pt>
              </c:numCache>
            </c:numRef>
          </c:yVal>
          <c:smooth val="0"/>
          <c:extLst>
            <c:ext xmlns:c16="http://schemas.microsoft.com/office/drawing/2014/chart" uri="{C3380CC4-5D6E-409C-BE32-E72D297353CC}">
              <c16:uniqueId val="{0000001A-3AC8-DD41-A6CB-53624D325419}"/>
            </c:ext>
          </c:extLst>
        </c:ser>
        <c:ser>
          <c:idx val="21"/>
          <c:order val="21"/>
          <c:tx>
            <c:strRef>
              <c:f>Riskanalys!$C$26</c:f>
              <c:strCache>
                <c:ptCount val="1"/>
                <c:pt idx="0">
                  <c:v>22</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Riskanalys!$P$26</c:f>
              <c:numCache>
                <c:formatCode>0.0</c:formatCode>
                <c:ptCount val="1"/>
                <c:pt idx="0">
                  <c:v>-0.52985317879454308</c:v>
                </c:pt>
              </c:numCache>
            </c:numRef>
          </c:xVal>
          <c:yVal>
            <c:numRef>
              <c:f>Riskanalys!$K$26</c:f>
              <c:numCache>
                <c:formatCode>0.0</c:formatCode>
                <c:ptCount val="1"/>
                <c:pt idx="0">
                  <c:v>-0.64223285290397203</c:v>
                </c:pt>
              </c:numCache>
            </c:numRef>
          </c:yVal>
          <c:smooth val="0"/>
          <c:extLst>
            <c:ext xmlns:c16="http://schemas.microsoft.com/office/drawing/2014/chart" uri="{C3380CC4-5D6E-409C-BE32-E72D297353CC}">
              <c16:uniqueId val="{0000001B-3AC8-DD41-A6CB-53624D325419}"/>
            </c:ext>
          </c:extLst>
        </c:ser>
        <c:ser>
          <c:idx val="22"/>
          <c:order val="22"/>
          <c:tx>
            <c:strRef>
              <c:f>Riskanalys!$C$27</c:f>
              <c:strCache>
                <c:ptCount val="1"/>
                <c:pt idx="0">
                  <c:v>23</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Riskanalys!$P$27</c:f>
              <c:numCache>
                <c:formatCode>0.0</c:formatCode>
                <c:ptCount val="1"/>
                <c:pt idx="0">
                  <c:v>-0.85100714112560938</c:v>
                </c:pt>
              </c:numCache>
            </c:numRef>
          </c:xVal>
          <c:yVal>
            <c:numRef>
              <c:f>Riskanalys!$K$27</c:f>
              <c:numCache>
                <c:formatCode>0.0</c:formatCode>
                <c:ptCount val="1"/>
                <c:pt idx="0">
                  <c:v>-0.54368656860628228</c:v>
                </c:pt>
              </c:numCache>
            </c:numRef>
          </c:yVal>
          <c:smooth val="0"/>
          <c:extLst>
            <c:ext xmlns:c16="http://schemas.microsoft.com/office/drawing/2014/chart" uri="{C3380CC4-5D6E-409C-BE32-E72D297353CC}">
              <c16:uniqueId val="{0000001C-3AC8-DD41-A6CB-53624D325419}"/>
            </c:ext>
          </c:extLst>
        </c:ser>
        <c:ser>
          <c:idx val="23"/>
          <c:order val="23"/>
          <c:tx>
            <c:strRef>
              <c:f>Riskanalys!$C$28</c:f>
              <c:strCache>
                <c:ptCount val="1"/>
                <c:pt idx="0">
                  <c:v>24</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Riskanalys!$P$28</c:f>
              <c:numCache>
                <c:formatCode>0.0</c:formatCode>
                <c:ptCount val="1"/>
                <c:pt idx="0">
                  <c:v>-0.89213803156940086</c:v>
                </c:pt>
              </c:numCache>
            </c:numRef>
          </c:xVal>
          <c:yVal>
            <c:numRef>
              <c:f>Riskanalys!$K$28</c:f>
              <c:numCache>
                <c:formatCode>0.0</c:formatCode>
                <c:ptCount val="1"/>
                <c:pt idx="0">
                  <c:v>-0.72186373383004576</c:v>
                </c:pt>
              </c:numCache>
            </c:numRef>
          </c:yVal>
          <c:smooth val="0"/>
          <c:extLst>
            <c:ext xmlns:c16="http://schemas.microsoft.com/office/drawing/2014/chart" uri="{C3380CC4-5D6E-409C-BE32-E72D297353CC}">
              <c16:uniqueId val="{0000001D-3AC8-DD41-A6CB-53624D325419}"/>
            </c:ext>
          </c:extLst>
        </c:ser>
        <c:ser>
          <c:idx val="24"/>
          <c:order val="24"/>
          <c:tx>
            <c:strRef>
              <c:f>Riskanalys!$C$29</c:f>
              <c:strCache>
                <c:ptCount val="1"/>
                <c:pt idx="0">
                  <c:v>25</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Riskanalys!$P$29</c:f>
              <c:numCache>
                <c:formatCode>0.0</c:formatCode>
                <c:ptCount val="1"/>
                <c:pt idx="0">
                  <c:v>-0.24467708052086579</c:v>
                </c:pt>
              </c:numCache>
            </c:numRef>
          </c:xVal>
          <c:yVal>
            <c:numRef>
              <c:f>Riskanalys!$K$29</c:f>
              <c:numCache>
                <c:formatCode>0.0</c:formatCode>
                <c:ptCount val="1"/>
                <c:pt idx="0">
                  <c:v>-0.39990262375463681</c:v>
                </c:pt>
              </c:numCache>
            </c:numRef>
          </c:yVal>
          <c:smooth val="0"/>
          <c:extLst>
            <c:ext xmlns:c16="http://schemas.microsoft.com/office/drawing/2014/chart" uri="{C3380CC4-5D6E-409C-BE32-E72D297353CC}">
              <c16:uniqueId val="{0000001E-3AC8-DD41-A6CB-53624D325419}"/>
            </c:ext>
          </c:extLst>
        </c:ser>
        <c:ser>
          <c:idx val="25"/>
          <c:order val="25"/>
          <c:tx>
            <c:strRef>
              <c:f>Riskanalys!$C$30</c:f>
              <c:strCache>
                <c:ptCount val="1"/>
                <c:pt idx="0">
                  <c:v>26</c:v>
                </c:pt>
              </c:strCache>
            </c:strRef>
          </c:tx>
          <c:spPr>
            <a:ln>
              <a:solidFill>
                <a:sysClr val="windowText" lastClr="000000"/>
              </a:solidFill>
            </a:ln>
          </c:spPr>
          <c:marker>
            <c:symbol val="star"/>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Riskanalys!$P$30</c:f>
              <c:numCache>
                <c:formatCode>0.0</c:formatCode>
                <c:ptCount val="1"/>
                <c:pt idx="0">
                  <c:v>-0.44302569957021198</c:v>
                </c:pt>
              </c:numCache>
            </c:numRef>
          </c:xVal>
          <c:yVal>
            <c:numRef>
              <c:f>Riskanalys!$K$30</c:f>
              <c:numCache>
                <c:formatCode>0.0</c:formatCode>
                <c:ptCount val="1"/>
                <c:pt idx="0">
                  <c:v>-0.3417444518210444</c:v>
                </c:pt>
              </c:numCache>
            </c:numRef>
          </c:yVal>
          <c:smooth val="0"/>
          <c:extLst>
            <c:ext xmlns:c16="http://schemas.microsoft.com/office/drawing/2014/chart" uri="{C3380CC4-5D6E-409C-BE32-E72D297353CC}">
              <c16:uniqueId val="{0000001F-3AC8-DD41-A6CB-53624D325419}"/>
            </c:ext>
          </c:extLst>
        </c:ser>
        <c:ser>
          <c:idx val="26"/>
          <c:order val="26"/>
          <c:tx>
            <c:strRef>
              <c:f>Riskanalys!$C$31</c:f>
              <c:strCache>
                <c:ptCount val="1"/>
                <c:pt idx="0">
                  <c:v>27</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Riskanalys!$P$31</c:f>
              <c:numCache>
                <c:formatCode>0.0</c:formatCode>
                <c:ptCount val="1"/>
                <c:pt idx="0">
                  <c:v>-0.31779580795322737</c:v>
                </c:pt>
              </c:numCache>
            </c:numRef>
          </c:xVal>
          <c:yVal>
            <c:numRef>
              <c:f>Riskanalys!$K$31</c:f>
              <c:numCache>
                <c:formatCode>0.0</c:formatCode>
                <c:ptCount val="1"/>
                <c:pt idx="0">
                  <c:v>-0.80207460066842118</c:v>
                </c:pt>
              </c:numCache>
            </c:numRef>
          </c:yVal>
          <c:smooth val="0"/>
          <c:extLst>
            <c:ext xmlns:c16="http://schemas.microsoft.com/office/drawing/2014/chart" uri="{C3380CC4-5D6E-409C-BE32-E72D297353CC}">
              <c16:uniqueId val="{00000020-3AC8-DD41-A6CB-53624D325419}"/>
            </c:ext>
          </c:extLst>
        </c:ser>
        <c:ser>
          <c:idx val="27"/>
          <c:order val="27"/>
          <c:tx>
            <c:strRef>
              <c:f>Riskanalys!$C$32</c:f>
              <c:strCache>
                <c:ptCount val="1"/>
                <c:pt idx="0">
                  <c:v>28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Riskanalys!$P$32</c:f>
              <c:numCache>
                <c:formatCode>0.0</c:formatCode>
                <c:ptCount val="1"/>
                <c:pt idx="0">
                  <c:v>-0.7542716034409952</c:v>
                </c:pt>
              </c:numCache>
            </c:numRef>
          </c:xVal>
          <c:yVal>
            <c:numRef>
              <c:f>Riskanalys!$K$32</c:f>
              <c:numCache>
                <c:formatCode>0.0</c:formatCode>
                <c:ptCount val="1"/>
                <c:pt idx="0">
                  <c:v>-0.18982432733025756</c:v>
                </c:pt>
              </c:numCache>
            </c:numRef>
          </c:yVal>
          <c:smooth val="0"/>
          <c:extLst>
            <c:ext xmlns:c16="http://schemas.microsoft.com/office/drawing/2014/chart" uri="{C3380CC4-5D6E-409C-BE32-E72D297353CC}">
              <c16:uniqueId val="{00000021-3AC8-DD41-A6CB-53624D325419}"/>
            </c:ext>
          </c:extLst>
        </c:ser>
        <c:ser>
          <c:idx val="28"/>
          <c:order val="28"/>
          <c:tx>
            <c:strRef>
              <c:f>Riskanalys!$C$33</c:f>
              <c:strCache>
                <c:ptCount val="1"/>
                <c:pt idx="0">
                  <c:v>29</c:v>
                </c:pt>
              </c:strCache>
            </c:strRef>
          </c:tx>
          <c:spPr>
            <a:ln>
              <a:solidFill>
                <a:sysClr val="windowText" lastClr="000000"/>
              </a:solidFill>
            </a:ln>
          </c:spPr>
          <c:marker>
            <c:symbol val="x"/>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Riskanalys!$P$33</c:f>
              <c:numCache>
                <c:formatCode>0.0</c:formatCode>
                <c:ptCount val="1"/>
                <c:pt idx="0">
                  <c:v>-0.29457050703785126</c:v>
                </c:pt>
              </c:numCache>
            </c:numRef>
          </c:xVal>
          <c:yVal>
            <c:numRef>
              <c:f>Riskanalys!$K$33</c:f>
              <c:numCache>
                <c:formatCode>0.0</c:formatCode>
                <c:ptCount val="1"/>
                <c:pt idx="0">
                  <c:v>-0.38405356511011579</c:v>
                </c:pt>
              </c:numCache>
            </c:numRef>
          </c:yVal>
          <c:smooth val="0"/>
          <c:extLst>
            <c:ext xmlns:c16="http://schemas.microsoft.com/office/drawing/2014/chart" uri="{C3380CC4-5D6E-409C-BE32-E72D297353CC}">
              <c16:uniqueId val="{00000022-3AC8-DD41-A6CB-53624D325419}"/>
            </c:ext>
          </c:extLst>
        </c:ser>
        <c:ser>
          <c:idx val="29"/>
          <c:order val="29"/>
          <c:tx>
            <c:strRef>
              <c:f>Riskanalys!$C$34</c:f>
              <c:strCache>
                <c:ptCount val="1"/>
                <c:pt idx="0">
                  <c:v>30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Riskanalys!$P$34</c:f>
              <c:numCache>
                <c:formatCode>0.0</c:formatCode>
                <c:ptCount val="1"/>
                <c:pt idx="0">
                  <c:v>-0.87416366695268688</c:v>
                </c:pt>
              </c:numCache>
            </c:numRef>
          </c:xVal>
          <c:yVal>
            <c:numRef>
              <c:f>Riskanalys!$K$34</c:f>
              <c:numCache>
                <c:formatCode>0.0</c:formatCode>
                <c:ptCount val="1"/>
                <c:pt idx="0">
                  <c:v>-0.26455623792429206</c:v>
                </c:pt>
              </c:numCache>
            </c:numRef>
          </c:yVal>
          <c:smooth val="0"/>
          <c:extLst>
            <c:ext xmlns:c16="http://schemas.microsoft.com/office/drawing/2014/chart" uri="{C3380CC4-5D6E-409C-BE32-E72D297353CC}">
              <c16:uniqueId val="{00000023-3AC8-DD41-A6CB-53624D325419}"/>
            </c:ext>
          </c:extLst>
        </c:ser>
        <c:ser>
          <c:idx val="30"/>
          <c:order val="30"/>
          <c:tx>
            <c:strRef>
              <c:f>Riskanalys!$C$35</c:f>
              <c:strCache>
                <c:ptCount val="1"/>
                <c:pt idx="0">
                  <c:v>31</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Riskanalys!$P$35</c:f>
              <c:numCache>
                <c:formatCode>0.0</c:formatCode>
                <c:ptCount val="1"/>
                <c:pt idx="0">
                  <c:v>-0.7243375218156699</c:v>
                </c:pt>
              </c:numCache>
            </c:numRef>
          </c:xVal>
          <c:yVal>
            <c:numRef>
              <c:f>Riskanalys!$K$35</c:f>
              <c:numCache>
                <c:formatCode>0.0</c:formatCode>
                <c:ptCount val="1"/>
                <c:pt idx="0">
                  <c:v>-0.16803490611563732</c:v>
                </c:pt>
              </c:numCache>
            </c:numRef>
          </c:yVal>
          <c:smooth val="0"/>
          <c:extLst>
            <c:ext xmlns:c16="http://schemas.microsoft.com/office/drawing/2014/chart" uri="{C3380CC4-5D6E-409C-BE32-E72D297353CC}">
              <c16:uniqueId val="{00000024-3AC8-DD41-A6CB-53624D325419}"/>
            </c:ext>
          </c:extLst>
        </c:ser>
        <c:ser>
          <c:idx val="31"/>
          <c:order val="31"/>
          <c:tx>
            <c:strRef>
              <c:f>Riskanalys!$C$36</c:f>
              <c:strCache>
                <c:ptCount val="1"/>
                <c:pt idx="0">
                  <c:v>32</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Riskanalys!$P$36</c:f>
              <c:numCache>
                <c:formatCode>0.0</c:formatCode>
                <c:ptCount val="1"/>
                <c:pt idx="0">
                  <c:v>-0.7775635124677831</c:v>
                </c:pt>
              </c:numCache>
            </c:numRef>
          </c:xVal>
          <c:yVal>
            <c:numRef>
              <c:f>Riskanalys!$K$36</c:f>
              <c:numCache>
                <c:formatCode>0.0</c:formatCode>
                <c:ptCount val="1"/>
                <c:pt idx="0">
                  <c:v>-0.2380409053261856</c:v>
                </c:pt>
              </c:numCache>
            </c:numRef>
          </c:yVal>
          <c:smooth val="0"/>
          <c:extLst>
            <c:ext xmlns:c16="http://schemas.microsoft.com/office/drawing/2014/chart" uri="{C3380CC4-5D6E-409C-BE32-E72D297353CC}">
              <c16:uniqueId val="{00000025-3AC8-DD41-A6CB-53624D325419}"/>
            </c:ext>
          </c:extLst>
        </c:ser>
        <c:ser>
          <c:idx val="32"/>
          <c:order val="32"/>
          <c:tx>
            <c:strRef>
              <c:f>Riskanalys!$C$37</c:f>
              <c:strCache>
                <c:ptCount val="1"/>
                <c:pt idx="0">
                  <c:v>33</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Riskanalys!$P$37</c:f>
              <c:numCache>
                <c:formatCode>0.0</c:formatCode>
                <c:ptCount val="1"/>
                <c:pt idx="0">
                  <c:v>-0.2739432734467494</c:v>
                </c:pt>
              </c:numCache>
            </c:numRef>
          </c:xVal>
          <c:yVal>
            <c:numRef>
              <c:f>Riskanalys!$K$37</c:f>
              <c:numCache>
                <c:formatCode>0.0</c:formatCode>
                <c:ptCount val="1"/>
                <c:pt idx="0">
                  <c:v>-0.34083696171731459</c:v>
                </c:pt>
              </c:numCache>
            </c:numRef>
          </c:yVal>
          <c:smooth val="0"/>
          <c:extLst>
            <c:ext xmlns:c16="http://schemas.microsoft.com/office/drawing/2014/chart" uri="{C3380CC4-5D6E-409C-BE32-E72D297353CC}">
              <c16:uniqueId val="{00000026-3AC8-DD41-A6CB-53624D325419}"/>
            </c:ext>
          </c:extLst>
        </c:ser>
        <c:ser>
          <c:idx val="33"/>
          <c:order val="33"/>
          <c:tx>
            <c:strRef>
              <c:f>Riskanalys!$C$38</c:f>
              <c:strCache>
                <c:ptCount val="1"/>
                <c:pt idx="0">
                  <c:v>34</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Riskanalys!$P$38</c:f>
              <c:numCache>
                <c:formatCode>0.0</c:formatCode>
                <c:ptCount val="1"/>
                <c:pt idx="0">
                  <c:v>-0.70386938632310625</c:v>
                </c:pt>
              </c:numCache>
            </c:numRef>
          </c:xVal>
          <c:yVal>
            <c:numRef>
              <c:f>Riskanalys!$K$38</c:f>
              <c:numCache>
                <c:formatCode>0.0</c:formatCode>
                <c:ptCount val="1"/>
                <c:pt idx="0">
                  <c:v>-0.80727118361400418</c:v>
                </c:pt>
              </c:numCache>
            </c:numRef>
          </c:yVal>
          <c:smooth val="0"/>
          <c:extLst>
            <c:ext xmlns:c16="http://schemas.microsoft.com/office/drawing/2014/chart" uri="{C3380CC4-5D6E-409C-BE32-E72D297353CC}">
              <c16:uniqueId val="{00000027-3AC8-DD41-A6CB-53624D325419}"/>
            </c:ext>
          </c:extLst>
        </c:ser>
        <c:ser>
          <c:idx val="34"/>
          <c:order val="34"/>
          <c:tx>
            <c:strRef>
              <c:f>Riskanalys!$C$39</c:f>
              <c:strCache>
                <c:ptCount val="1"/>
                <c:pt idx="0">
                  <c:v>35</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Riskanalys!$P$39</c:f>
              <c:numCache>
                <c:formatCode>0.0</c:formatCode>
                <c:ptCount val="1"/>
                <c:pt idx="0">
                  <c:v>-0.42792501672788824</c:v>
                </c:pt>
              </c:numCache>
            </c:numRef>
          </c:xVal>
          <c:yVal>
            <c:numRef>
              <c:f>Riskanalys!$K$39</c:f>
              <c:numCache>
                <c:formatCode>0.0</c:formatCode>
                <c:ptCount val="1"/>
                <c:pt idx="0">
                  <c:v>-0.18423539221897189</c:v>
                </c:pt>
              </c:numCache>
            </c:numRef>
          </c:yVal>
          <c:smooth val="0"/>
          <c:extLst>
            <c:ext xmlns:c16="http://schemas.microsoft.com/office/drawing/2014/chart" uri="{C3380CC4-5D6E-409C-BE32-E72D297353CC}">
              <c16:uniqueId val="{00000028-3AC8-DD41-A6CB-53624D325419}"/>
            </c:ext>
          </c:extLst>
        </c:ser>
        <c:ser>
          <c:idx val="35"/>
          <c:order val="35"/>
          <c:tx>
            <c:strRef>
              <c:f>Riskanalys!$C$40</c:f>
              <c:strCache>
                <c:ptCount val="1"/>
                <c:pt idx="0">
                  <c:v>36</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Riskanalys!$P$40</c:f>
              <c:numCache>
                <c:formatCode>0.0</c:formatCode>
                <c:ptCount val="1"/>
                <c:pt idx="0">
                  <c:v>-0.18870377145146844</c:v>
                </c:pt>
              </c:numCache>
            </c:numRef>
          </c:xVal>
          <c:yVal>
            <c:numRef>
              <c:f>Riskanalys!$K$40</c:f>
              <c:numCache>
                <c:formatCode>0.0</c:formatCode>
                <c:ptCount val="1"/>
                <c:pt idx="0">
                  <c:v>-0.7369613709138193</c:v>
                </c:pt>
              </c:numCache>
            </c:numRef>
          </c:yVal>
          <c:smooth val="0"/>
          <c:extLst>
            <c:ext xmlns:c16="http://schemas.microsoft.com/office/drawing/2014/chart" uri="{C3380CC4-5D6E-409C-BE32-E72D297353CC}">
              <c16:uniqueId val="{00000029-3AC8-DD41-A6CB-53624D325419}"/>
            </c:ext>
          </c:extLst>
        </c:ser>
        <c:ser>
          <c:idx val="36"/>
          <c:order val="36"/>
          <c:tx>
            <c:strRef>
              <c:f>Riskanalys!$C$41</c:f>
              <c:strCache>
                <c:ptCount val="1"/>
                <c:pt idx="0">
                  <c:v>37</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Riskanalys!$P$41</c:f>
              <c:numCache>
                <c:formatCode>0.0</c:formatCode>
                <c:ptCount val="1"/>
                <c:pt idx="0">
                  <c:v>-0.44318313713087082</c:v>
                </c:pt>
              </c:numCache>
            </c:numRef>
          </c:xVal>
          <c:yVal>
            <c:numRef>
              <c:f>Riskanalys!$K$41</c:f>
              <c:numCache>
                <c:formatCode>0.0</c:formatCode>
                <c:ptCount val="1"/>
                <c:pt idx="0">
                  <c:v>-0.60104768878893977</c:v>
                </c:pt>
              </c:numCache>
            </c:numRef>
          </c:yVal>
          <c:smooth val="0"/>
          <c:extLst>
            <c:ext xmlns:c16="http://schemas.microsoft.com/office/drawing/2014/chart" uri="{C3380CC4-5D6E-409C-BE32-E72D297353CC}">
              <c16:uniqueId val="{0000002A-3AC8-DD41-A6CB-53624D325419}"/>
            </c:ext>
          </c:extLst>
        </c:ser>
        <c:ser>
          <c:idx val="37"/>
          <c:order val="37"/>
          <c:tx>
            <c:strRef>
              <c:f>Riskanalys!$C$42</c:f>
              <c:strCache>
                <c:ptCount val="1"/>
                <c:pt idx="0">
                  <c:v>38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Riskanalys!$P$42</c:f>
              <c:numCache>
                <c:formatCode>0.0</c:formatCode>
                <c:ptCount val="1"/>
                <c:pt idx="0">
                  <c:v>-0.66104652464487323</c:v>
                </c:pt>
              </c:numCache>
            </c:numRef>
          </c:xVal>
          <c:yVal>
            <c:numRef>
              <c:f>Riskanalys!$K$42</c:f>
              <c:numCache>
                <c:formatCode>0.0</c:formatCode>
                <c:ptCount val="1"/>
                <c:pt idx="0">
                  <c:v>-0.1285727139631605</c:v>
                </c:pt>
              </c:numCache>
            </c:numRef>
          </c:yVal>
          <c:smooth val="0"/>
          <c:extLst>
            <c:ext xmlns:c16="http://schemas.microsoft.com/office/drawing/2014/chart" uri="{C3380CC4-5D6E-409C-BE32-E72D297353CC}">
              <c16:uniqueId val="{0000002B-3AC8-DD41-A6CB-53624D325419}"/>
            </c:ext>
          </c:extLst>
        </c:ser>
        <c:ser>
          <c:idx val="38"/>
          <c:order val="38"/>
          <c:tx>
            <c:strRef>
              <c:f>Riskanalys!$C$43</c:f>
              <c:strCache>
                <c:ptCount val="1"/>
                <c:pt idx="0">
                  <c:v>39</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Riskanalys!$P$43</c:f>
              <c:numCache>
                <c:formatCode>0.0</c:formatCode>
                <c:ptCount val="1"/>
                <c:pt idx="0">
                  <c:v>-0.26483303708737316</c:v>
                </c:pt>
              </c:numCache>
            </c:numRef>
          </c:xVal>
          <c:yVal>
            <c:numRef>
              <c:f>Riskanalys!$K$43</c:f>
              <c:numCache>
                <c:formatCode>0.0</c:formatCode>
                <c:ptCount val="1"/>
                <c:pt idx="0">
                  <c:v>-0.77787468814340599</c:v>
                </c:pt>
              </c:numCache>
            </c:numRef>
          </c:yVal>
          <c:smooth val="0"/>
          <c:extLst>
            <c:ext xmlns:c16="http://schemas.microsoft.com/office/drawing/2014/chart" uri="{C3380CC4-5D6E-409C-BE32-E72D297353CC}">
              <c16:uniqueId val="{0000002C-3AC8-DD41-A6CB-53624D325419}"/>
            </c:ext>
          </c:extLst>
        </c:ser>
        <c:ser>
          <c:idx val="39"/>
          <c:order val="39"/>
          <c:tx>
            <c:strRef>
              <c:f>Riskanalys!$C$44</c:f>
              <c:strCache>
                <c:ptCount val="1"/>
                <c:pt idx="0">
                  <c:v>40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Riskanalys!$P$44</c:f>
              <c:numCache>
                <c:formatCode>0.0</c:formatCode>
                <c:ptCount val="1"/>
                <c:pt idx="0">
                  <c:v>-0.66596510264801512</c:v>
                </c:pt>
              </c:numCache>
            </c:numRef>
          </c:xVal>
          <c:yVal>
            <c:numRef>
              <c:f>Riskanalys!$K$44</c:f>
              <c:numCache>
                <c:formatCode>0.0</c:formatCode>
                <c:ptCount val="1"/>
                <c:pt idx="0">
                  <c:v>-0.79876375812466593</c:v>
                </c:pt>
              </c:numCache>
            </c:numRef>
          </c:yVal>
          <c:smooth val="0"/>
          <c:extLst>
            <c:ext xmlns:c16="http://schemas.microsoft.com/office/drawing/2014/chart" uri="{C3380CC4-5D6E-409C-BE32-E72D297353CC}">
              <c16:uniqueId val="{0000002D-3AC8-DD41-A6CB-53624D325419}"/>
            </c:ext>
          </c:extLst>
        </c:ser>
        <c:dLbls>
          <c:showLegendKey val="0"/>
          <c:showVal val="0"/>
          <c:showCatName val="0"/>
          <c:showSerName val="0"/>
          <c:showPercent val="0"/>
          <c:showBubbleSize val="0"/>
        </c:dLbls>
        <c:axId val="-2078407352"/>
        <c:axId val="-2078404056"/>
      </c:scatterChart>
      <c:valAx>
        <c:axId val="-2078407352"/>
        <c:scaling>
          <c:orientation val="minMax"/>
          <c:max val="4"/>
          <c:min val="0"/>
        </c:scaling>
        <c:delete val="1"/>
        <c:axPos val="b"/>
        <c:majorGridlines>
          <c:spPr>
            <a:ln w="25400">
              <a:solidFill>
                <a:srgbClr val="000000"/>
              </a:solidFill>
              <a:prstDash val="solid"/>
            </a:ln>
          </c:spPr>
        </c:majorGridlines>
        <c:numFmt formatCode="0.0" sourceLinked="1"/>
        <c:majorTickMark val="out"/>
        <c:minorTickMark val="none"/>
        <c:tickLblPos val="nextTo"/>
        <c:crossAx val="-2078404056"/>
        <c:crosses val="autoZero"/>
        <c:crossBetween val="midCat"/>
        <c:majorUnit val="1"/>
        <c:minorUnit val="0.5"/>
      </c:valAx>
      <c:valAx>
        <c:axId val="-2078404056"/>
        <c:scaling>
          <c:orientation val="minMax"/>
          <c:max val="4"/>
          <c:min val="0"/>
        </c:scaling>
        <c:delete val="1"/>
        <c:axPos val="l"/>
        <c:majorGridlines>
          <c:spPr>
            <a:ln w="25400">
              <a:solidFill>
                <a:srgbClr val="000000"/>
              </a:solidFill>
              <a:prstDash val="solid"/>
            </a:ln>
          </c:spPr>
        </c:majorGridlines>
        <c:numFmt formatCode="0.0" sourceLinked="1"/>
        <c:majorTickMark val="out"/>
        <c:minorTickMark val="none"/>
        <c:tickLblPos val="nextTo"/>
        <c:crossAx val="-2078407352"/>
        <c:crossesAt val="0"/>
        <c:crossBetween val="midCat"/>
        <c:majorUnit val="1"/>
        <c:minorUnit val="0.5"/>
      </c:valAx>
      <c:spPr>
        <a:noFill/>
        <a:ln w="25400">
          <a:solidFill>
            <a:sysClr val="windowText" lastClr="000000"/>
          </a:solidFill>
          <a:prstDash val="solid"/>
        </a:ln>
      </c:spPr>
    </c:plotArea>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en-SE"/>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821318948995"/>
          <c:y val="8.7179632711726601E-2"/>
          <c:w val="0.85365989211746096"/>
          <c:h val="0.78461669440554005"/>
        </c:manualLayout>
      </c:layout>
      <c:scatterChart>
        <c:scatterStyle val="lineMarker"/>
        <c:varyColors val="0"/>
        <c:ser>
          <c:idx val="0"/>
          <c:order val="0"/>
          <c:tx>
            <c:strRef>
              <c:f>Riskanalys!$C$5</c:f>
              <c:strCache>
                <c:ptCount val="1"/>
                <c:pt idx="0">
                  <c:v>1</c:v>
                </c:pt>
              </c:strCache>
            </c:strRef>
          </c:tx>
          <c:spPr>
            <a:ln>
              <a:solidFill>
                <a:sysClr val="windowText" lastClr="000000"/>
              </a:solidFill>
            </a:ln>
          </c:spPr>
          <c:marker>
            <c:symbol val="square"/>
            <c:size val="5"/>
            <c:spPr>
              <a:solidFill>
                <a:schemeClr val="tx1"/>
              </a:solidFill>
              <a:ln>
                <a:solidFill>
                  <a:sysClr val="windowText" lastClr="000000"/>
                </a:solidFill>
              </a:ln>
            </c:spPr>
          </c:marker>
          <c:dLbls>
            <c:dLbl>
              <c:idx val="50"/>
              <c:spPr>
                <a:noFill/>
                <a:ln w="25400">
                  <a:noFill/>
                </a:ln>
              </c:spPr>
              <c:txPr>
                <a:bodyPr/>
                <a:lstStyle/>
                <a:p>
                  <a:pPr>
                    <a:defRPr sz="1000" b="0"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00-9F33-264E-B141-47382E49D1F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Riskanalys!$AG$5</c:f>
              <c:numCache>
                <c:formatCode>0.0</c:formatCode>
                <c:ptCount val="1"/>
                <c:pt idx="0">
                  <c:v>0.45815993009318029</c:v>
                </c:pt>
              </c:numCache>
            </c:numRef>
          </c:xVal>
          <c:yVal>
            <c:numRef>
              <c:f>Riskanalys!$AB$5</c:f>
              <c:numCache>
                <c:formatCode>0.0</c:formatCode>
                <c:ptCount val="1"/>
                <c:pt idx="0">
                  <c:v>3.4675632507097367</c:v>
                </c:pt>
              </c:numCache>
            </c:numRef>
          </c:yVal>
          <c:smooth val="0"/>
          <c:extLst>
            <c:ext xmlns:c16="http://schemas.microsoft.com/office/drawing/2014/chart" uri="{C3380CC4-5D6E-409C-BE32-E72D297353CC}">
              <c16:uniqueId val="{00000001-9F33-264E-B141-47382E49D1FA}"/>
            </c:ext>
          </c:extLst>
        </c:ser>
        <c:ser>
          <c:idx val="1"/>
          <c:order val="1"/>
          <c:tx>
            <c:strRef>
              <c:f>Riskanalys!$C$6</c:f>
              <c:strCache>
                <c:ptCount val="1"/>
                <c:pt idx="0">
                  <c:v>2</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Riskanalys!$AG$6</c:f>
              <c:numCache>
                <c:formatCode>0.0</c:formatCode>
                <c:ptCount val="1"/>
                <c:pt idx="0">
                  <c:v>1.3888545111440267</c:v>
                </c:pt>
              </c:numCache>
            </c:numRef>
          </c:xVal>
          <c:yVal>
            <c:numRef>
              <c:f>Riskanalys!$AB$6</c:f>
              <c:numCache>
                <c:formatCode>0.0</c:formatCode>
                <c:ptCount val="1"/>
                <c:pt idx="0">
                  <c:v>2.6273697790127781</c:v>
                </c:pt>
              </c:numCache>
            </c:numRef>
          </c:yVal>
          <c:smooth val="0"/>
          <c:extLst>
            <c:ext xmlns:c16="http://schemas.microsoft.com/office/drawing/2014/chart" uri="{C3380CC4-5D6E-409C-BE32-E72D297353CC}">
              <c16:uniqueId val="{00000002-9F33-264E-B141-47382E49D1FA}"/>
            </c:ext>
          </c:extLst>
        </c:ser>
        <c:ser>
          <c:idx val="2"/>
          <c:order val="2"/>
          <c:tx>
            <c:strRef>
              <c:f>Riskanalys!$C$7</c:f>
              <c:strCache>
                <c:ptCount val="1"/>
                <c:pt idx="0">
                  <c:v>3</c:v>
                </c:pt>
              </c:strCache>
            </c:strRef>
          </c:tx>
          <c:spPr>
            <a:ln>
              <a:solidFill>
                <a:schemeClr val="tx1"/>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Riskanalys!$AG$7</c:f>
              <c:numCache>
                <c:formatCode>0.0</c:formatCode>
                <c:ptCount val="1"/>
                <c:pt idx="0">
                  <c:v>-0.83455753464854099</c:v>
                </c:pt>
              </c:numCache>
            </c:numRef>
          </c:xVal>
          <c:yVal>
            <c:numRef>
              <c:f>Riskanalys!$AB$7</c:f>
              <c:numCache>
                <c:formatCode>0.0</c:formatCode>
                <c:ptCount val="1"/>
                <c:pt idx="0">
                  <c:v>-0.45241462317672465</c:v>
                </c:pt>
              </c:numCache>
            </c:numRef>
          </c:yVal>
          <c:smooth val="0"/>
          <c:extLst>
            <c:ext xmlns:c16="http://schemas.microsoft.com/office/drawing/2014/chart" uri="{C3380CC4-5D6E-409C-BE32-E72D297353CC}">
              <c16:uniqueId val="{00000003-9F33-264E-B141-47382E49D1FA}"/>
            </c:ext>
          </c:extLst>
        </c:ser>
        <c:ser>
          <c:idx val="3"/>
          <c:order val="3"/>
          <c:tx>
            <c:strRef>
              <c:f>Riskanalys!$C$8</c:f>
              <c:strCache>
                <c:ptCount val="1"/>
                <c:pt idx="0">
                  <c:v>4</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Riskanalys!$AG$8</c:f>
              <c:numCache>
                <c:formatCode>0.0</c:formatCode>
                <c:ptCount val="1"/>
                <c:pt idx="0">
                  <c:v>-0.80527918728265557</c:v>
                </c:pt>
              </c:numCache>
            </c:numRef>
          </c:xVal>
          <c:yVal>
            <c:numRef>
              <c:f>Riskanalys!$AB$8</c:f>
              <c:numCache>
                <c:formatCode>0.0</c:formatCode>
                <c:ptCount val="1"/>
                <c:pt idx="0">
                  <c:v>-0.72110358506710115</c:v>
                </c:pt>
              </c:numCache>
            </c:numRef>
          </c:yVal>
          <c:smooth val="0"/>
          <c:extLst>
            <c:ext xmlns:c16="http://schemas.microsoft.com/office/drawing/2014/chart" uri="{C3380CC4-5D6E-409C-BE32-E72D297353CC}">
              <c16:uniqueId val="{00000004-9F33-264E-B141-47382E49D1FA}"/>
            </c:ext>
          </c:extLst>
        </c:ser>
        <c:ser>
          <c:idx val="4"/>
          <c:order val="4"/>
          <c:tx>
            <c:strRef>
              <c:f>Riskanalys!$C$9</c:f>
              <c:strCache>
                <c:ptCount val="1"/>
                <c:pt idx="0">
                  <c:v>5</c:v>
                </c:pt>
              </c:strCache>
            </c:strRef>
          </c:tx>
          <c:spPr>
            <a:ln>
              <a:noFill/>
            </a:ln>
          </c:spPr>
          <c:marker>
            <c:spPr>
              <a:solidFill>
                <a:schemeClr val="tx1"/>
              </a:solidFill>
              <a:ln cap="sq">
                <a:noFill/>
              </a:ln>
            </c:spPr>
          </c:marker>
          <c:dLbls>
            <c:dLbl>
              <c:idx val="0"/>
              <c:spPr>
                <a:noFill/>
                <a:ln w="25400">
                  <a:noFill/>
                </a:ln>
              </c:spPr>
              <c:txPr>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05-9F33-264E-B141-47382E49D1F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Riskanalys!$AG$9</c:f>
              <c:numCache>
                <c:formatCode>0.0</c:formatCode>
                <c:ptCount val="1"/>
                <c:pt idx="0">
                  <c:v>-0.49793280575733789</c:v>
                </c:pt>
              </c:numCache>
            </c:numRef>
          </c:xVal>
          <c:yVal>
            <c:numRef>
              <c:f>Riskanalys!$AB$9</c:f>
              <c:numCache>
                <c:formatCode>0.0</c:formatCode>
                <c:ptCount val="1"/>
                <c:pt idx="0">
                  <c:v>-0.1832908480832216</c:v>
                </c:pt>
              </c:numCache>
            </c:numRef>
          </c:yVal>
          <c:smooth val="0"/>
          <c:extLst>
            <c:ext xmlns:c16="http://schemas.microsoft.com/office/drawing/2014/chart" uri="{C3380CC4-5D6E-409C-BE32-E72D297353CC}">
              <c16:uniqueId val="{00000006-9F33-264E-B141-47382E49D1FA}"/>
            </c:ext>
          </c:extLst>
        </c:ser>
        <c:ser>
          <c:idx val="5"/>
          <c:order val="5"/>
          <c:tx>
            <c:strRef>
              <c:f>Riskanalys!$C$10</c:f>
              <c:strCache>
                <c:ptCount val="1"/>
                <c:pt idx="0">
                  <c:v>6</c:v>
                </c:pt>
              </c:strCache>
            </c:strRef>
          </c:tx>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Riskanalys!$AG$10</c:f>
              <c:numCache>
                <c:formatCode>0.0</c:formatCode>
                <c:ptCount val="1"/>
                <c:pt idx="0">
                  <c:v>-0.57497199964078405</c:v>
                </c:pt>
              </c:numCache>
            </c:numRef>
          </c:xVal>
          <c:yVal>
            <c:numRef>
              <c:f>Riskanalys!$AB$10</c:f>
              <c:numCache>
                <c:formatCode>0.0</c:formatCode>
                <c:ptCount val="1"/>
                <c:pt idx="0">
                  <c:v>-0.14946517517614544</c:v>
                </c:pt>
              </c:numCache>
            </c:numRef>
          </c:yVal>
          <c:smooth val="0"/>
          <c:extLst>
            <c:ext xmlns:c16="http://schemas.microsoft.com/office/drawing/2014/chart" uri="{C3380CC4-5D6E-409C-BE32-E72D297353CC}">
              <c16:uniqueId val="{00000007-9F33-264E-B141-47382E49D1FA}"/>
            </c:ext>
          </c:extLst>
        </c:ser>
        <c:ser>
          <c:idx val="6"/>
          <c:order val="6"/>
          <c:tx>
            <c:strRef>
              <c:f>Riskanalys!$C$11</c:f>
              <c:strCache>
                <c:ptCount val="1"/>
                <c:pt idx="0">
                  <c:v>7</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Riskanalys!$AG$11</c:f>
              <c:numCache>
                <c:formatCode>0.0</c:formatCode>
                <c:ptCount val="1"/>
                <c:pt idx="0">
                  <c:v>-0.15955735860740083</c:v>
                </c:pt>
              </c:numCache>
            </c:numRef>
          </c:xVal>
          <c:yVal>
            <c:numRef>
              <c:f>Riskanalys!$AB$11</c:f>
              <c:numCache>
                <c:formatCode>0.0</c:formatCode>
                <c:ptCount val="1"/>
                <c:pt idx="0">
                  <c:v>-0.39148181847374208</c:v>
                </c:pt>
              </c:numCache>
            </c:numRef>
          </c:yVal>
          <c:smooth val="0"/>
          <c:extLst>
            <c:ext xmlns:c16="http://schemas.microsoft.com/office/drawing/2014/chart" uri="{C3380CC4-5D6E-409C-BE32-E72D297353CC}">
              <c16:uniqueId val="{00000008-9F33-264E-B141-47382E49D1FA}"/>
            </c:ext>
          </c:extLst>
        </c:ser>
        <c:ser>
          <c:idx val="7"/>
          <c:order val="7"/>
          <c:tx>
            <c:strRef>
              <c:f>Riskanalys!$C$12</c:f>
              <c:strCache>
                <c:ptCount val="1"/>
                <c:pt idx="0">
                  <c:v>8</c:v>
                </c:pt>
              </c:strCache>
            </c:strRef>
          </c:tx>
          <c:spPr>
            <a:ln>
              <a:solidFill>
                <a:schemeClr val="tx1"/>
              </a:solidFill>
            </a:ln>
          </c:spPr>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Riskanalys!$AG$12</c:f>
              <c:numCache>
                <c:formatCode>0.0</c:formatCode>
                <c:ptCount val="1"/>
                <c:pt idx="0">
                  <c:v>-0.88529016485207945</c:v>
                </c:pt>
              </c:numCache>
            </c:numRef>
          </c:xVal>
          <c:yVal>
            <c:numRef>
              <c:f>Riskanalys!$AB$12</c:f>
              <c:numCache>
                <c:formatCode>0.0</c:formatCode>
                <c:ptCount val="1"/>
                <c:pt idx="0">
                  <c:v>-0.86004090059270366</c:v>
                </c:pt>
              </c:numCache>
            </c:numRef>
          </c:yVal>
          <c:smooth val="0"/>
          <c:extLst>
            <c:ext xmlns:c16="http://schemas.microsoft.com/office/drawing/2014/chart" uri="{C3380CC4-5D6E-409C-BE32-E72D297353CC}">
              <c16:uniqueId val="{00000009-9F33-264E-B141-47382E49D1FA}"/>
            </c:ext>
          </c:extLst>
        </c:ser>
        <c:ser>
          <c:idx val="8"/>
          <c:order val="8"/>
          <c:tx>
            <c:strRef>
              <c:f>Riskanalys!$C$13</c:f>
              <c:strCache>
                <c:ptCount val="1"/>
                <c:pt idx="0">
                  <c:v>9</c:v>
                </c:pt>
              </c:strCache>
            </c:strRef>
          </c:tx>
          <c:marker>
            <c:symbol val="x"/>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Riskanalys!$AG$13</c:f>
              <c:numCache>
                <c:formatCode>0.0</c:formatCode>
                <c:ptCount val="1"/>
                <c:pt idx="0">
                  <c:v>-0.69862295200956914</c:v>
                </c:pt>
              </c:numCache>
            </c:numRef>
          </c:xVal>
          <c:yVal>
            <c:numRef>
              <c:f>Riskanalys!$AB$13</c:f>
              <c:numCache>
                <c:formatCode>0.0</c:formatCode>
                <c:ptCount val="1"/>
                <c:pt idx="0">
                  <c:v>-0.51940205136363138</c:v>
                </c:pt>
              </c:numCache>
            </c:numRef>
          </c:yVal>
          <c:smooth val="0"/>
          <c:extLst>
            <c:ext xmlns:c16="http://schemas.microsoft.com/office/drawing/2014/chart" uri="{C3380CC4-5D6E-409C-BE32-E72D297353CC}">
              <c16:uniqueId val="{0000000A-9F33-264E-B141-47382E49D1FA}"/>
            </c:ext>
          </c:extLst>
        </c:ser>
        <c:ser>
          <c:idx val="9"/>
          <c:order val="9"/>
          <c:tx>
            <c:strRef>
              <c:f>Riskanalys!$C$14</c:f>
              <c:strCache>
                <c:ptCount val="1"/>
                <c:pt idx="0">
                  <c:v>10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Riskanalys!$AG$14</c:f>
              <c:numCache>
                <c:formatCode>0.0</c:formatCode>
                <c:ptCount val="1"/>
                <c:pt idx="0">
                  <c:v>-0.59605842665299913</c:v>
                </c:pt>
              </c:numCache>
            </c:numRef>
          </c:xVal>
          <c:yVal>
            <c:numRef>
              <c:f>Riskanalys!$AB$14</c:f>
              <c:numCache>
                <c:formatCode>0.0</c:formatCode>
                <c:ptCount val="1"/>
                <c:pt idx="0">
                  <c:v>-0.64685032831417399</c:v>
                </c:pt>
              </c:numCache>
            </c:numRef>
          </c:yVal>
          <c:smooth val="0"/>
          <c:extLst>
            <c:ext xmlns:c16="http://schemas.microsoft.com/office/drawing/2014/chart" uri="{C3380CC4-5D6E-409C-BE32-E72D297353CC}">
              <c16:uniqueId val="{0000000B-9F33-264E-B141-47382E49D1FA}"/>
            </c:ext>
          </c:extLst>
        </c:ser>
        <c:ser>
          <c:idx val="10"/>
          <c:order val="10"/>
          <c:tx>
            <c:strRef>
              <c:f>Riskanalys!$C$15</c:f>
              <c:strCache>
                <c:ptCount val="1"/>
                <c:pt idx="0">
                  <c:v>11</c:v>
                </c:pt>
              </c:strCache>
            </c:strRef>
          </c:tx>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Riskanalys!$AG$15</c:f>
              <c:numCache>
                <c:formatCode>0.0</c:formatCode>
                <c:ptCount val="1"/>
                <c:pt idx="0">
                  <c:v>-0.50933809465173652</c:v>
                </c:pt>
              </c:numCache>
            </c:numRef>
          </c:xVal>
          <c:yVal>
            <c:numRef>
              <c:f>Riskanalys!$AB$15</c:f>
              <c:numCache>
                <c:formatCode>0.0</c:formatCode>
                <c:ptCount val="1"/>
                <c:pt idx="0">
                  <c:v>-0.58564125802994516</c:v>
                </c:pt>
              </c:numCache>
            </c:numRef>
          </c:yVal>
          <c:smooth val="0"/>
          <c:extLst>
            <c:ext xmlns:c16="http://schemas.microsoft.com/office/drawing/2014/chart" uri="{C3380CC4-5D6E-409C-BE32-E72D297353CC}">
              <c16:uniqueId val="{0000000C-9F33-264E-B141-47382E49D1FA}"/>
            </c:ext>
          </c:extLst>
        </c:ser>
        <c:ser>
          <c:idx val="11"/>
          <c:order val="11"/>
          <c:tx>
            <c:strRef>
              <c:f>Riskanalys!$C$16</c:f>
              <c:strCache>
                <c:ptCount val="1"/>
                <c:pt idx="0">
                  <c:v>12</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Riskanalys!$AG$16</c:f>
              <c:numCache>
                <c:formatCode>0.0</c:formatCode>
                <c:ptCount val="1"/>
                <c:pt idx="0">
                  <c:v>-0.72994689173744631</c:v>
                </c:pt>
              </c:numCache>
            </c:numRef>
          </c:xVal>
          <c:yVal>
            <c:numRef>
              <c:f>Riskanalys!$AB$16</c:f>
              <c:numCache>
                <c:formatCode>0.0</c:formatCode>
                <c:ptCount val="1"/>
                <c:pt idx="0">
                  <c:v>-0.58886821853150628</c:v>
                </c:pt>
              </c:numCache>
            </c:numRef>
          </c:yVal>
          <c:smooth val="0"/>
          <c:extLst>
            <c:ext xmlns:c16="http://schemas.microsoft.com/office/drawing/2014/chart" uri="{C3380CC4-5D6E-409C-BE32-E72D297353CC}">
              <c16:uniqueId val="{0000000D-9F33-264E-B141-47382E49D1FA}"/>
            </c:ext>
          </c:extLst>
        </c:ser>
        <c:ser>
          <c:idx val="12"/>
          <c:order val="12"/>
          <c:tx>
            <c:strRef>
              <c:f>Riskanalys!$C$17</c:f>
              <c:strCache>
                <c:ptCount val="1"/>
                <c:pt idx="0">
                  <c:v>13</c:v>
                </c:pt>
              </c:strCache>
            </c:strRef>
          </c:tx>
          <c:marker>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Riskanalys!$AG$17</c:f>
              <c:numCache>
                <c:formatCode>0.0</c:formatCode>
                <c:ptCount val="1"/>
                <c:pt idx="0">
                  <c:v>-0.29664303345682141</c:v>
                </c:pt>
              </c:numCache>
            </c:numRef>
          </c:xVal>
          <c:yVal>
            <c:numRef>
              <c:f>Riskanalys!$AB$17</c:f>
              <c:numCache>
                <c:formatCode>0.0</c:formatCode>
                <c:ptCount val="1"/>
                <c:pt idx="0">
                  <c:v>-0.88255255813430722</c:v>
                </c:pt>
              </c:numCache>
            </c:numRef>
          </c:yVal>
          <c:smooth val="0"/>
          <c:extLst>
            <c:ext xmlns:c16="http://schemas.microsoft.com/office/drawing/2014/chart" uri="{C3380CC4-5D6E-409C-BE32-E72D297353CC}">
              <c16:uniqueId val="{0000000E-9F33-264E-B141-47382E49D1FA}"/>
            </c:ext>
          </c:extLst>
        </c:ser>
        <c:ser>
          <c:idx val="13"/>
          <c:order val="13"/>
          <c:tx>
            <c:strRef>
              <c:f>Riskanalys!$C$18</c:f>
              <c:strCache>
                <c:ptCount val="1"/>
                <c:pt idx="0">
                  <c:v>14</c:v>
                </c:pt>
              </c:strCache>
            </c:strRef>
          </c:tx>
          <c:spPr>
            <a:ln>
              <a:solidFill>
                <a:sysClr val="windowText" lastClr="000000"/>
              </a:solidFill>
            </a:ln>
          </c:spPr>
          <c:marker>
            <c:symbol val="x"/>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Riskanalys!$AB$18</c:f>
              <c:numCache>
                <c:formatCode>0.0</c:formatCode>
                <c:ptCount val="1"/>
                <c:pt idx="0">
                  <c:v>-0.4517673003966699</c:v>
                </c:pt>
              </c:numCache>
            </c:numRef>
          </c:xVal>
          <c:yVal>
            <c:numRef>
              <c:f>Riskanalys!$AG$18</c:f>
              <c:numCache>
                <c:formatCode>0.0</c:formatCode>
                <c:ptCount val="1"/>
                <c:pt idx="0">
                  <c:v>-0.74640327968640496</c:v>
                </c:pt>
              </c:numCache>
            </c:numRef>
          </c:yVal>
          <c:smooth val="0"/>
          <c:extLst>
            <c:ext xmlns:c16="http://schemas.microsoft.com/office/drawing/2014/chart" uri="{C3380CC4-5D6E-409C-BE32-E72D297353CC}">
              <c16:uniqueId val="{0000000F-9F33-264E-B141-47382E49D1FA}"/>
            </c:ext>
          </c:extLst>
        </c:ser>
        <c:ser>
          <c:idx val="14"/>
          <c:order val="14"/>
          <c:tx>
            <c:strRef>
              <c:f>Riskanalys!$C$19</c:f>
              <c:strCache>
                <c:ptCount val="1"/>
                <c:pt idx="0">
                  <c:v>15</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Riskanalys!$AG$19</c:f>
              <c:numCache>
                <c:formatCode>0.0</c:formatCode>
                <c:ptCount val="1"/>
                <c:pt idx="0">
                  <c:v>-0.46394198907868744</c:v>
                </c:pt>
              </c:numCache>
            </c:numRef>
          </c:xVal>
          <c:yVal>
            <c:numRef>
              <c:f>Riskanalys!$AB$19</c:f>
              <c:numCache>
                <c:formatCode>0.0</c:formatCode>
                <c:ptCount val="1"/>
                <c:pt idx="0">
                  <c:v>-0.59098817678780147</c:v>
                </c:pt>
              </c:numCache>
            </c:numRef>
          </c:yVal>
          <c:smooth val="0"/>
          <c:extLst>
            <c:ext xmlns:c16="http://schemas.microsoft.com/office/drawing/2014/chart" uri="{C3380CC4-5D6E-409C-BE32-E72D297353CC}">
              <c16:uniqueId val="{00000010-9F33-264E-B141-47382E49D1FA}"/>
            </c:ext>
          </c:extLst>
        </c:ser>
        <c:ser>
          <c:idx val="15"/>
          <c:order val="15"/>
          <c:tx>
            <c:strRef>
              <c:f>Riskanalys!$C$20</c:f>
              <c:strCache>
                <c:ptCount val="1"/>
                <c:pt idx="0">
                  <c:v>16</c:v>
                </c:pt>
              </c:strCache>
            </c:strRef>
          </c:tx>
          <c:marker>
            <c:spPr>
              <a:solidFill>
                <a:schemeClr val="tx1"/>
              </a:solidFill>
            </c:spPr>
          </c:marker>
          <c:dPt>
            <c:idx val="0"/>
            <c:marker>
              <c:symbol val="square"/>
              <c:size val="5"/>
              <c:spPr>
                <a:solidFill>
                  <a:schemeClr val="tx1"/>
                </a:solidFill>
                <a:ln>
                  <a:solidFill>
                    <a:sysClr val="windowText" lastClr="000000"/>
                  </a:solidFill>
                </a:ln>
              </c:spPr>
            </c:marker>
            <c:bubble3D val="0"/>
            <c:spPr>
              <a:ln>
                <a:solidFill>
                  <a:sysClr val="windowText" lastClr="000000"/>
                </a:solidFill>
              </a:ln>
            </c:spPr>
            <c:extLst>
              <c:ext xmlns:c16="http://schemas.microsoft.com/office/drawing/2014/chart" uri="{C3380CC4-5D6E-409C-BE32-E72D297353CC}">
                <c16:uniqueId val="{00000012-9F33-264E-B141-47382E49D1FA}"/>
              </c:ext>
            </c:extLst>
          </c:dPt>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Riskanalys!$AG$20</c:f>
              <c:numCache>
                <c:formatCode>0.0</c:formatCode>
                <c:ptCount val="1"/>
                <c:pt idx="0">
                  <c:v>-0.8591825611811259</c:v>
                </c:pt>
              </c:numCache>
            </c:numRef>
          </c:xVal>
          <c:yVal>
            <c:numRef>
              <c:f>Riskanalys!$AB$20</c:f>
              <c:numCache>
                <c:formatCode>0.0</c:formatCode>
                <c:ptCount val="1"/>
                <c:pt idx="0">
                  <c:v>-0.58172064211003316</c:v>
                </c:pt>
              </c:numCache>
            </c:numRef>
          </c:yVal>
          <c:smooth val="0"/>
          <c:extLst>
            <c:ext xmlns:c16="http://schemas.microsoft.com/office/drawing/2014/chart" uri="{C3380CC4-5D6E-409C-BE32-E72D297353CC}">
              <c16:uniqueId val="{00000013-9F33-264E-B141-47382E49D1FA}"/>
            </c:ext>
          </c:extLst>
        </c:ser>
        <c:ser>
          <c:idx val="16"/>
          <c:order val="16"/>
          <c:tx>
            <c:strRef>
              <c:f>Riskanalys!$C$21</c:f>
              <c:strCache>
                <c:ptCount val="1"/>
                <c:pt idx="0">
                  <c:v>17</c:v>
                </c:pt>
              </c:strCache>
            </c:strRef>
          </c:tx>
          <c:marker>
            <c:symbol val="star"/>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Riskanalys!$AG$21</c:f>
              <c:numCache>
                <c:formatCode>0.0</c:formatCode>
                <c:ptCount val="1"/>
                <c:pt idx="0">
                  <c:v>-0.44116765885409448</c:v>
                </c:pt>
              </c:numCache>
            </c:numRef>
          </c:xVal>
          <c:yVal>
            <c:numRef>
              <c:f>Riskanalys!$AB$21</c:f>
              <c:numCache>
                <c:formatCode>0.0</c:formatCode>
                <c:ptCount val="1"/>
                <c:pt idx="0">
                  <c:v>-0.34983387234717767</c:v>
                </c:pt>
              </c:numCache>
            </c:numRef>
          </c:yVal>
          <c:smooth val="0"/>
          <c:extLst>
            <c:ext xmlns:c16="http://schemas.microsoft.com/office/drawing/2014/chart" uri="{C3380CC4-5D6E-409C-BE32-E72D297353CC}">
              <c16:uniqueId val="{00000014-9F33-264E-B141-47382E49D1FA}"/>
            </c:ext>
          </c:extLst>
        </c:ser>
        <c:ser>
          <c:idx val="17"/>
          <c:order val="17"/>
          <c:tx>
            <c:strRef>
              <c:f>Riskanalys!$C$22</c:f>
              <c:strCache>
                <c:ptCount val="1"/>
                <c:pt idx="0">
                  <c:v>18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Riskanalys!$AB$22</c:f>
              <c:numCache>
                <c:formatCode>0.0</c:formatCode>
                <c:ptCount val="1"/>
                <c:pt idx="0">
                  <c:v>-0.7691247240043414</c:v>
                </c:pt>
              </c:numCache>
            </c:numRef>
          </c:xVal>
          <c:yVal>
            <c:numRef>
              <c:f>Riskanalys!$AG$22</c:f>
              <c:numCache>
                <c:formatCode>0.0</c:formatCode>
                <c:ptCount val="1"/>
                <c:pt idx="0">
                  <c:v>-0.55611980715448595</c:v>
                </c:pt>
              </c:numCache>
            </c:numRef>
          </c:yVal>
          <c:smooth val="0"/>
          <c:extLst>
            <c:ext xmlns:c16="http://schemas.microsoft.com/office/drawing/2014/chart" uri="{C3380CC4-5D6E-409C-BE32-E72D297353CC}">
              <c16:uniqueId val="{00000015-9F33-264E-B141-47382E49D1FA}"/>
            </c:ext>
          </c:extLst>
        </c:ser>
        <c:ser>
          <c:idx val="18"/>
          <c:order val="18"/>
          <c:tx>
            <c:strRef>
              <c:f>Riskanalys!$C$23</c:f>
              <c:strCache>
                <c:ptCount val="1"/>
                <c:pt idx="0">
                  <c:v>19</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Riskanalys!$AG$23</c:f>
              <c:numCache>
                <c:formatCode>0.0</c:formatCode>
                <c:ptCount val="1"/>
                <c:pt idx="0">
                  <c:v>-0.23212482360283526</c:v>
                </c:pt>
              </c:numCache>
            </c:numRef>
          </c:xVal>
          <c:yVal>
            <c:numRef>
              <c:f>Riskanalys!$AB$23</c:f>
              <c:numCache>
                <c:formatCode>0.0</c:formatCode>
                <c:ptCount val="1"/>
                <c:pt idx="0">
                  <c:v>-0.80483990283231199</c:v>
                </c:pt>
              </c:numCache>
            </c:numRef>
          </c:yVal>
          <c:smooth val="0"/>
          <c:extLst>
            <c:ext xmlns:c16="http://schemas.microsoft.com/office/drawing/2014/chart" uri="{C3380CC4-5D6E-409C-BE32-E72D297353CC}">
              <c16:uniqueId val="{00000016-9F33-264E-B141-47382E49D1FA}"/>
            </c:ext>
          </c:extLst>
        </c:ser>
        <c:ser>
          <c:idx val="19"/>
          <c:order val="19"/>
          <c:tx>
            <c:strRef>
              <c:f>Riskanalys!$C$24</c:f>
              <c:strCache>
                <c:ptCount val="1"/>
                <c:pt idx="0">
                  <c:v>20</c:v>
                </c:pt>
              </c:strCache>
            </c:strRef>
          </c:tx>
          <c:spPr>
            <a:ln>
              <a:solidFill>
                <a:sysClr val="windowText" lastClr="000000"/>
              </a:solidFill>
            </a:ln>
          </c:spPr>
          <c:marker>
            <c:spPr>
              <a:solidFill>
                <a:schemeClr val="tx1"/>
              </a:solidFill>
              <a:ln>
                <a:solidFill>
                  <a:sysClr val="windowText" lastClr="000000"/>
                </a:solidFill>
              </a:ln>
            </c:spPr>
          </c:marker>
          <c:dPt>
            <c:idx val="0"/>
            <c:marker>
              <c:symbol val="square"/>
              <c:size val="5"/>
            </c:marker>
            <c:bubble3D val="0"/>
            <c:spPr>
              <a:ln w="19050">
                <a:solidFill>
                  <a:sysClr val="windowText" lastClr="000000"/>
                </a:solidFill>
              </a:ln>
            </c:spPr>
            <c:extLst>
              <c:ext xmlns:c16="http://schemas.microsoft.com/office/drawing/2014/chart" uri="{C3380CC4-5D6E-409C-BE32-E72D297353CC}">
                <c16:uniqueId val="{00000018-9F33-264E-B141-47382E49D1FA}"/>
              </c:ext>
            </c:extLst>
          </c:dPt>
          <c:dLbls>
            <c:dLbl>
              <c:idx val="0"/>
              <c:spPr>
                <a:noFill/>
                <a:ln w="25400">
                  <a:noFill/>
                </a:ln>
              </c:spPr>
              <c:txPr>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extLst>
                <c:ext xmlns:c16="http://schemas.microsoft.com/office/drawing/2014/chart" uri="{C3380CC4-5D6E-409C-BE32-E72D297353CC}">
                  <c16:uniqueId val="{00000018-9F33-264E-B141-47382E49D1F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Riskanalys!$AG$24</c:f>
              <c:numCache>
                <c:formatCode>0.0</c:formatCode>
                <c:ptCount val="1"/>
                <c:pt idx="0">
                  <c:v>-0.22002743087879828</c:v>
                </c:pt>
              </c:numCache>
            </c:numRef>
          </c:xVal>
          <c:yVal>
            <c:numRef>
              <c:f>Riskanalys!$AB$24</c:f>
              <c:numCache>
                <c:formatCode>0.0</c:formatCode>
                <c:ptCount val="1"/>
                <c:pt idx="0">
                  <c:v>-0.73260004768417863</c:v>
                </c:pt>
              </c:numCache>
            </c:numRef>
          </c:yVal>
          <c:smooth val="0"/>
          <c:extLst>
            <c:ext xmlns:c16="http://schemas.microsoft.com/office/drawing/2014/chart" uri="{C3380CC4-5D6E-409C-BE32-E72D297353CC}">
              <c16:uniqueId val="{00000019-9F33-264E-B141-47382E49D1FA}"/>
            </c:ext>
          </c:extLst>
        </c:ser>
        <c:ser>
          <c:idx val="20"/>
          <c:order val="20"/>
          <c:tx>
            <c:strRef>
              <c:f>Riskanalys!$C$25</c:f>
              <c:strCache>
                <c:ptCount val="1"/>
                <c:pt idx="0">
                  <c:v>21</c:v>
                </c:pt>
              </c:strCache>
            </c:strRef>
          </c:tx>
          <c:spPr>
            <a:ln>
              <a:solidFill>
                <a:sysClr val="windowText" lastClr="000000"/>
              </a:solidFill>
            </a:ln>
          </c:spPr>
          <c:marker>
            <c:symbol val="square"/>
            <c:size val="5"/>
            <c:spPr>
              <a:solidFill>
                <a:schemeClr val="tx1"/>
              </a:solidFill>
              <a:ln>
                <a:solidFill>
                  <a:schemeClr val="tx1"/>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Riskanalys!$AG$25</c:f>
              <c:numCache>
                <c:formatCode>0.0</c:formatCode>
                <c:ptCount val="1"/>
                <c:pt idx="0">
                  <c:v>-0.55238733433730247</c:v>
                </c:pt>
              </c:numCache>
            </c:numRef>
          </c:xVal>
          <c:yVal>
            <c:numRef>
              <c:f>Riskanalys!$AB$25</c:f>
              <c:numCache>
                <c:formatCode>0.0</c:formatCode>
                <c:ptCount val="1"/>
                <c:pt idx="0">
                  <c:v>-0.19310103568167436</c:v>
                </c:pt>
              </c:numCache>
            </c:numRef>
          </c:yVal>
          <c:smooth val="0"/>
          <c:extLst>
            <c:ext xmlns:c16="http://schemas.microsoft.com/office/drawing/2014/chart" uri="{C3380CC4-5D6E-409C-BE32-E72D297353CC}">
              <c16:uniqueId val="{0000001A-9F33-264E-B141-47382E49D1FA}"/>
            </c:ext>
          </c:extLst>
        </c:ser>
        <c:ser>
          <c:idx val="21"/>
          <c:order val="21"/>
          <c:tx>
            <c:strRef>
              <c:f>Riskanalys!$C$26</c:f>
              <c:strCache>
                <c:ptCount val="1"/>
                <c:pt idx="0">
                  <c:v>22</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Riskanalys!$AG$26</c:f>
              <c:numCache>
                <c:formatCode>0.0</c:formatCode>
                <c:ptCount val="1"/>
                <c:pt idx="0">
                  <c:v>-0.75480525294262191</c:v>
                </c:pt>
              </c:numCache>
            </c:numRef>
          </c:xVal>
          <c:yVal>
            <c:numRef>
              <c:f>Riskanalys!$AB$26</c:f>
              <c:numCache>
                <c:formatCode>0.0</c:formatCode>
                <c:ptCount val="1"/>
                <c:pt idx="0">
                  <c:v>-0.40388971389457895</c:v>
                </c:pt>
              </c:numCache>
            </c:numRef>
          </c:yVal>
          <c:smooth val="0"/>
          <c:extLst>
            <c:ext xmlns:c16="http://schemas.microsoft.com/office/drawing/2014/chart" uri="{C3380CC4-5D6E-409C-BE32-E72D297353CC}">
              <c16:uniqueId val="{0000001B-9F33-264E-B141-47382E49D1FA}"/>
            </c:ext>
          </c:extLst>
        </c:ser>
        <c:ser>
          <c:idx val="22"/>
          <c:order val="22"/>
          <c:tx>
            <c:strRef>
              <c:f>Riskanalys!$C$27</c:f>
              <c:strCache>
                <c:ptCount val="1"/>
                <c:pt idx="0">
                  <c:v>23</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Riskanalys!$AG$27</c:f>
              <c:numCache>
                <c:formatCode>0.0</c:formatCode>
                <c:ptCount val="1"/>
                <c:pt idx="0">
                  <c:v>-0.62398504112032382</c:v>
                </c:pt>
              </c:numCache>
            </c:numRef>
          </c:xVal>
          <c:yVal>
            <c:numRef>
              <c:f>Riskanalys!$AB$27</c:f>
              <c:numCache>
                <c:formatCode>0.0</c:formatCode>
                <c:ptCount val="1"/>
                <c:pt idx="0">
                  <c:v>-0.64742665414431877</c:v>
                </c:pt>
              </c:numCache>
            </c:numRef>
          </c:yVal>
          <c:smooth val="0"/>
          <c:extLst>
            <c:ext xmlns:c16="http://schemas.microsoft.com/office/drawing/2014/chart" uri="{C3380CC4-5D6E-409C-BE32-E72D297353CC}">
              <c16:uniqueId val="{0000001C-9F33-264E-B141-47382E49D1FA}"/>
            </c:ext>
          </c:extLst>
        </c:ser>
        <c:ser>
          <c:idx val="23"/>
          <c:order val="23"/>
          <c:tx>
            <c:strRef>
              <c:f>Riskanalys!$C$28</c:f>
              <c:strCache>
                <c:ptCount val="1"/>
                <c:pt idx="0">
                  <c:v>24</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Riskanalys!$AG$28</c:f>
              <c:numCache>
                <c:formatCode>0.0</c:formatCode>
                <c:ptCount val="1"/>
                <c:pt idx="0">
                  <c:v>-0.30152283420435588</c:v>
                </c:pt>
              </c:numCache>
            </c:numRef>
          </c:xVal>
          <c:yVal>
            <c:numRef>
              <c:f>Riskanalys!$AB$28</c:f>
              <c:numCache>
                <c:formatCode>0.0</c:formatCode>
                <c:ptCount val="1"/>
                <c:pt idx="0">
                  <c:v>-0.8160452839295147</c:v>
                </c:pt>
              </c:numCache>
            </c:numRef>
          </c:yVal>
          <c:smooth val="0"/>
          <c:extLst>
            <c:ext xmlns:c16="http://schemas.microsoft.com/office/drawing/2014/chart" uri="{C3380CC4-5D6E-409C-BE32-E72D297353CC}">
              <c16:uniqueId val="{0000001D-9F33-264E-B141-47382E49D1FA}"/>
            </c:ext>
          </c:extLst>
        </c:ser>
        <c:ser>
          <c:idx val="24"/>
          <c:order val="24"/>
          <c:tx>
            <c:strRef>
              <c:f>Riskanalys!$C$29</c:f>
              <c:strCache>
                <c:ptCount val="1"/>
                <c:pt idx="0">
                  <c:v>25</c:v>
                </c:pt>
              </c:strCache>
            </c:strRef>
          </c:tx>
          <c:spPr>
            <a:ln>
              <a:solidFill>
                <a:sysClr val="windowText" lastClr="000000"/>
              </a:solidFill>
            </a:ln>
          </c:spPr>
          <c:marker>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Riskanalys!$AG$29</c:f>
              <c:numCache>
                <c:formatCode>0.0</c:formatCode>
                <c:ptCount val="1"/>
                <c:pt idx="0">
                  <c:v>-0.24259405015130842</c:v>
                </c:pt>
              </c:numCache>
            </c:numRef>
          </c:xVal>
          <c:yVal>
            <c:numRef>
              <c:f>Riskanalys!$AB$29</c:f>
              <c:numCache>
                <c:formatCode>0.0</c:formatCode>
                <c:ptCount val="1"/>
                <c:pt idx="0">
                  <c:v>-0.83259466302903096</c:v>
                </c:pt>
              </c:numCache>
            </c:numRef>
          </c:yVal>
          <c:smooth val="0"/>
          <c:extLst>
            <c:ext xmlns:c16="http://schemas.microsoft.com/office/drawing/2014/chart" uri="{C3380CC4-5D6E-409C-BE32-E72D297353CC}">
              <c16:uniqueId val="{0000001E-9F33-264E-B141-47382E49D1FA}"/>
            </c:ext>
          </c:extLst>
        </c:ser>
        <c:ser>
          <c:idx val="25"/>
          <c:order val="25"/>
          <c:tx>
            <c:strRef>
              <c:f>Riskanalys!$C$30</c:f>
              <c:strCache>
                <c:ptCount val="1"/>
                <c:pt idx="0">
                  <c:v>26</c:v>
                </c:pt>
              </c:strCache>
            </c:strRef>
          </c:tx>
          <c:spPr>
            <a:ln>
              <a:solidFill>
                <a:sysClr val="windowText" lastClr="000000"/>
              </a:solidFill>
            </a:ln>
          </c:spPr>
          <c:marker>
            <c:symbol val="star"/>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Riskanalys!$AG$30</c:f>
              <c:numCache>
                <c:formatCode>0.0</c:formatCode>
                <c:ptCount val="1"/>
                <c:pt idx="0">
                  <c:v>-0.20603904390442729</c:v>
                </c:pt>
              </c:numCache>
            </c:numRef>
          </c:xVal>
          <c:yVal>
            <c:numRef>
              <c:f>Riskanalys!$AB$30</c:f>
              <c:numCache>
                <c:formatCode>0.0</c:formatCode>
                <c:ptCount val="1"/>
                <c:pt idx="0">
                  <c:v>-0.16438648420876767</c:v>
                </c:pt>
              </c:numCache>
            </c:numRef>
          </c:yVal>
          <c:smooth val="0"/>
          <c:extLst>
            <c:ext xmlns:c16="http://schemas.microsoft.com/office/drawing/2014/chart" uri="{C3380CC4-5D6E-409C-BE32-E72D297353CC}">
              <c16:uniqueId val="{0000001F-9F33-264E-B141-47382E49D1FA}"/>
            </c:ext>
          </c:extLst>
        </c:ser>
        <c:ser>
          <c:idx val="26"/>
          <c:order val="26"/>
          <c:tx>
            <c:strRef>
              <c:f>Riskanalys!$C$31</c:f>
              <c:strCache>
                <c:ptCount val="1"/>
                <c:pt idx="0">
                  <c:v>27</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Riskanalys!$AG$31</c:f>
              <c:numCache>
                <c:formatCode>0.0</c:formatCode>
                <c:ptCount val="1"/>
                <c:pt idx="0">
                  <c:v>-0.83193394101632945</c:v>
                </c:pt>
              </c:numCache>
            </c:numRef>
          </c:xVal>
          <c:yVal>
            <c:numRef>
              <c:f>Riskanalys!$AB$31</c:f>
              <c:numCache>
                <c:formatCode>0.0</c:formatCode>
                <c:ptCount val="1"/>
                <c:pt idx="0">
                  <c:v>-0.37315576887081292</c:v>
                </c:pt>
              </c:numCache>
            </c:numRef>
          </c:yVal>
          <c:smooth val="0"/>
          <c:extLst>
            <c:ext xmlns:c16="http://schemas.microsoft.com/office/drawing/2014/chart" uri="{C3380CC4-5D6E-409C-BE32-E72D297353CC}">
              <c16:uniqueId val="{00000020-9F33-264E-B141-47382E49D1FA}"/>
            </c:ext>
          </c:extLst>
        </c:ser>
        <c:ser>
          <c:idx val="27"/>
          <c:order val="27"/>
          <c:tx>
            <c:strRef>
              <c:f>Riskanalys!$C$32</c:f>
              <c:strCache>
                <c:ptCount val="1"/>
                <c:pt idx="0">
                  <c:v>28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Riskanalys!$AG$32</c:f>
              <c:numCache>
                <c:formatCode>0.0</c:formatCode>
                <c:ptCount val="1"/>
                <c:pt idx="0">
                  <c:v>-0.55366426456254814</c:v>
                </c:pt>
              </c:numCache>
            </c:numRef>
          </c:xVal>
          <c:yVal>
            <c:numRef>
              <c:f>Riskanalys!$AB$32</c:f>
              <c:numCache>
                <c:formatCode>0.0</c:formatCode>
                <c:ptCount val="1"/>
                <c:pt idx="0">
                  <c:v>-0.58457293278740718</c:v>
                </c:pt>
              </c:numCache>
            </c:numRef>
          </c:yVal>
          <c:smooth val="0"/>
          <c:extLst>
            <c:ext xmlns:c16="http://schemas.microsoft.com/office/drawing/2014/chart" uri="{C3380CC4-5D6E-409C-BE32-E72D297353CC}">
              <c16:uniqueId val="{00000021-9F33-264E-B141-47382E49D1FA}"/>
            </c:ext>
          </c:extLst>
        </c:ser>
        <c:ser>
          <c:idx val="28"/>
          <c:order val="28"/>
          <c:tx>
            <c:strRef>
              <c:f>Riskanalys!$C$33</c:f>
              <c:strCache>
                <c:ptCount val="1"/>
                <c:pt idx="0">
                  <c:v>29</c:v>
                </c:pt>
              </c:strCache>
            </c:strRef>
          </c:tx>
          <c:spPr>
            <a:ln>
              <a:solidFill>
                <a:sysClr val="windowText" lastClr="000000"/>
              </a:solidFill>
            </a:ln>
          </c:spPr>
          <c:marker>
            <c:symbol val="x"/>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Riskanalys!$AG$33</c:f>
              <c:numCache>
                <c:formatCode>0.0</c:formatCode>
                <c:ptCount val="1"/>
                <c:pt idx="0">
                  <c:v>-0.14692699016910071</c:v>
                </c:pt>
              </c:numCache>
            </c:numRef>
          </c:xVal>
          <c:yVal>
            <c:numRef>
              <c:f>Riskanalys!$AB$33</c:f>
              <c:numCache>
                <c:formatCode>0.0</c:formatCode>
                <c:ptCount val="1"/>
                <c:pt idx="0">
                  <c:v>-0.63794603252129156</c:v>
                </c:pt>
              </c:numCache>
            </c:numRef>
          </c:yVal>
          <c:smooth val="0"/>
          <c:extLst>
            <c:ext xmlns:c16="http://schemas.microsoft.com/office/drawing/2014/chart" uri="{C3380CC4-5D6E-409C-BE32-E72D297353CC}">
              <c16:uniqueId val="{00000022-9F33-264E-B141-47382E49D1FA}"/>
            </c:ext>
          </c:extLst>
        </c:ser>
        <c:ser>
          <c:idx val="29"/>
          <c:order val="29"/>
          <c:tx>
            <c:strRef>
              <c:f>Riskanalys!$C$34</c:f>
              <c:strCache>
                <c:ptCount val="1"/>
                <c:pt idx="0">
                  <c:v>30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Riskanalys!$AB$34</c:f>
              <c:numCache>
                <c:formatCode>0.0</c:formatCode>
                <c:ptCount val="1"/>
                <c:pt idx="0">
                  <c:v>-0.24842730852956441</c:v>
                </c:pt>
              </c:numCache>
            </c:numRef>
          </c:xVal>
          <c:yVal>
            <c:numRef>
              <c:f>Riskanalys!$AB$34</c:f>
              <c:numCache>
                <c:formatCode>0.0</c:formatCode>
                <c:ptCount val="1"/>
                <c:pt idx="0">
                  <c:v>-0.24842730852956441</c:v>
                </c:pt>
              </c:numCache>
            </c:numRef>
          </c:yVal>
          <c:smooth val="0"/>
          <c:extLst>
            <c:ext xmlns:c16="http://schemas.microsoft.com/office/drawing/2014/chart" uri="{C3380CC4-5D6E-409C-BE32-E72D297353CC}">
              <c16:uniqueId val="{00000023-9F33-264E-B141-47382E49D1FA}"/>
            </c:ext>
          </c:extLst>
        </c:ser>
        <c:ser>
          <c:idx val="30"/>
          <c:order val="30"/>
          <c:tx>
            <c:strRef>
              <c:f>Riskanalys!$C$35</c:f>
              <c:strCache>
                <c:ptCount val="1"/>
                <c:pt idx="0">
                  <c:v>31</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Riskanalys!$AG$35</c:f>
              <c:numCache>
                <c:formatCode>0.0</c:formatCode>
                <c:ptCount val="1"/>
                <c:pt idx="0">
                  <c:v>-0.82655179681501079</c:v>
                </c:pt>
              </c:numCache>
            </c:numRef>
          </c:xVal>
          <c:yVal>
            <c:numRef>
              <c:f>Riskanalys!$AB$35</c:f>
              <c:numCache>
                <c:formatCode>0.0</c:formatCode>
                <c:ptCount val="1"/>
                <c:pt idx="0">
                  <c:v>-0.27199455903619996</c:v>
                </c:pt>
              </c:numCache>
            </c:numRef>
          </c:yVal>
          <c:smooth val="0"/>
          <c:extLst>
            <c:ext xmlns:c16="http://schemas.microsoft.com/office/drawing/2014/chart" uri="{C3380CC4-5D6E-409C-BE32-E72D297353CC}">
              <c16:uniqueId val="{00000024-9F33-264E-B141-47382E49D1FA}"/>
            </c:ext>
          </c:extLst>
        </c:ser>
        <c:ser>
          <c:idx val="31"/>
          <c:order val="31"/>
          <c:tx>
            <c:strRef>
              <c:f>Riskanalys!$C$36</c:f>
              <c:strCache>
                <c:ptCount val="1"/>
                <c:pt idx="0">
                  <c:v>32</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Riskanalys!$AG$36</c:f>
              <c:numCache>
                <c:formatCode>0.0</c:formatCode>
                <c:ptCount val="1"/>
                <c:pt idx="0">
                  <c:v>-0.88434335230479244</c:v>
                </c:pt>
              </c:numCache>
            </c:numRef>
          </c:xVal>
          <c:yVal>
            <c:numRef>
              <c:f>Riskanalys!$AB$36</c:f>
              <c:numCache>
                <c:formatCode>0.0</c:formatCode>
                <c:ptCount val="1"/>
                <c:pt idx="0">
                  <c:v>-0.44822422079199231</c:v>
                </c:pt>
              </c:numCache>
            </c:numRef>
          </c:yVal>
          <c:smooth val="0"/>
          <c:extLst>
            <c:ext xmlns:c16="http://schemas.microsoft.com/office/drawing/2014/chart" uri="{C3380CC4-5D6E-409C-BE32-E72D297353CC}">
              <c16:uniqueId val="{00000025-9F33-264E-B141-47382E49D1FA}"/>
            </c:ext>
          </c:extLst>
        </c:ser>
        <c:ser>
          <c:idx val="32"/>
          <c:order val="32"/>
          <c:tx>
            <c:strRef>
              <c:f>Riskanalys!$C$37</c:f>
              <c:strCache>
                <c:ptCount val="1"/>
                <c:pt idx="0">
                  <c:v>33</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Riskanalys!$AG$37</c:f>
              <c:numCache>
                <c:formatCode>0.0</c:formatCode>
                <c:ptCount val="1"/>
                <c:pt idx="0">
                  <c:v>-0.25770867920684148</c:v>
                </c:pt>
              </c:numCache>
            </c:numRef>
          </c:xVal>
          <c:yVal>
            <c:numRef>
              <c:f>Riskanalys!$AB$37</c:f>
              <c:numCache>
                <c:formatCode>0.0</c:formatCode>
                <c:ptCount val="1"/>
                <c:pt idx="0">
                  <c:v>-0.53509581034402987</c:v>
                </c:pt>
              </c:numCache>
            </c:numRef>
          </c:yVal>
          <c:smooth val="0"/>
          <c:extLst>
            <c:ext xmlns:c16="http://schemas.microsoft.com/office/drawing/2014/chart" uri="{C3380CC4-5D6E-409C-BE32-E72D297353CC}">
              <c16:uniqueId val="{00000026-9F33-264E-B141-47382E49D1FA}"/>
            </c:ext>
          </c:extLst>
        </c:ser>
        <c:ser>
          <c:idx val="33"/>
          <c:order val="33"/>
          <c:tx>
            <c:strRef>
              <c:f>Riskanalys!$C$38</c:f>
              <c:strCache>
                <c:ptCount val="1"/>
                <c:pt idx="0">
                  <c:v>34</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Riskanalys!$AG$38</c:f>
              <c:numCache>
                <c:formatCode>0.0</c:formatCode>
                <c:ptCount val="1"/>
                <c:pt idx="0">
                  <c:v>-0.11926233714650725</c:v>
                </c:pt>
              </c:numCache>
            </c:numRef>
          </c:xVal>
          <c:yVal>
            <c:numRef>
              <c:f>Riskanalys!$AB$38</c:f>
              <c:numCache>
                <c:formatCode>0.0</c:formatCode>
                <c:ptCount val="1"/>
                <c:pt idx="0">
                  <c:v>-0.34995631535597105</c:v>
                </c:pt>
              </c:numCache>
            </c:numRef>
          </c:yVal>
          <c:smooth val="0"/>
          <c:extLst>
            <c:ext xmlns:c16="http://schemas.microsoft.com/office/drawing/2014/chart" uri="{C3380CC4-5D6E-409C-BE32-E72D297353CC}">
              <c16:uniqueId val="{00000027-9F33-264E-B141-47382E49D1FA}"/>
            </c:ext>
          </c:extLst>
        </c:ser>
        <c:ser>
          <c:idx val="34"/>
          <c:order val="34"/>
          <c:tx>
            <c:strRef>
              <c:f>Riskanalys!$C$39</c:f>
              <c:strCache>
                <c:ptCount val="1"/>
                <c:pt idx="0">
                  <c:v>35</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Riskanalys!$AG$39</c:f>
              <c:numCache>
                <c:formatCode>0.0</c:formatCode>
                <c:ptCount val="1"/>
                <c:pt idx="0">
                  <c:v>-0.77145044554726572</c:v>
                </c:pt>
              </c:numCache>
            </c:numRef>
          </c:xVal>
          <c:yVal>
            <c:numRef>
              <c:f>Riskanalys!$AB$39</c:f>
              <c:numCache>
                <c:formatCode>0.0</c:formatCode>
                <c:ptCount val="1"/>
                <c:pt idx="0">
                  <c:v>-0.18997841925547398</c:v>
                </c:pt>
              </c:numCache>
            </c:numRef>
          </c:yVal>
          <c:smooth val="0"/>
          <c:extLst>
            <c:ext xmlns:c16="http://schemas.microsoft.com/office/drawing/2014/chart" uri="{C3380CC4-5D6E-409C-BE32-E72D297353CC}">
              <c16:uniqueId val="{00000028-9F33-264E-B141-47382E49D1FA}"/>
            </c:ext>
          </c:extLst>
        </c:ser>
        <c:ser>
          <c:idx val="35"/>
          <c:order val="35"/>
          <c:tx>
            <c:strRef>
              <c:f>Riskanalys!$C$40</c:f>
              <c:strCache>
                <c:ptCount val="1"/>
                <c:pt idx="0">
                  <c:v>36</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Riskanalys!$AG$40</c:f>
              <c:numCache>
                <c:formatCode>0.0</c:formatCode>
                <c:ptCount val="1"/>
                <c:pt idx="0">
                  <c:v>-0.18478855782000658</c:v>
                </c:pt>
              </c:numCache>
            </c:numRef>
          </c:xVal>
          <c:yVal>
            <c:numRef>
              <c:f>Riskanalys!$AB$40</c:f>
              <c:numCache>
                <c:formatCode>0.0</c:formatCode>
                <c:ptCount val="1"/>
                <c:pt idx="0">
                  <c:v>-0.67908796306980024</c:v>
                </c:pt>
              </c:numCache>
            </c:numRef>
          </c:yVal>
          <c:smooth val="0"/>
          <c:extLst>
            <c:ext xmlns:c16="http://schemas.microsoft.com/office/drawing/2014/chart" uri="{C3380CC4-5D6E-409C-BE32-E72D297353CC}">
              <c16:uniqueId val="{00000029-9F33-264E-B141-47382E49D1FA}"/>
            </c:ext>
          </c:extLst>
        </c:ser>
        <c:ser>
          <c:idx val="36"/>
          <c:order val="36"/>
          <c:tx>
            <c:strRef>
              <c:f>Riskanalys!$C$41</c:f>
              <c:strCache>
                <c:ptCount val="1"/>
                <c:pt idx="0">
                  <c:v>37</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Riskanalys!$AG$41</c:f>
              <c:numCache>
                <c:formatCode>0.0</c:formatCode>
                <c:ptCount val="1"/>
                <c:pt idx="0">
                  <c:v>-0.25994344594434005</c:v>
                </c:pt>
              </c:numCache>
            </c:numRef>
          </c:xVal>
          <c:yVal>
            <c:numRef>
              <c:f>Riskanalys!$AB$41</c:f>
              <c:numCache>
                <c:formatCode>0.0</c:formatCode>
                <c:ptCount val="1"/>
                <c:pt idx="0">
                  <c:v>-0.12393824223782735</c:v>
                </c:pt>
              </c:numCache>
            </c:numRef>
          </c:yVal>
          <c:smooth val="0"/>
          <c:extLst>
            <c:ext xmlns:c16="http://schemas.microsoft.com/office/drawing/2014/chart" uri="{C3380CC4-5D6E-409C-BE32-E72D297353CC}">
              <c16:uniqueId val="{0000002A-9F33-264E-B141-47382E49D1FA}"/>
            </c:ext>
          </c:extLst>
        </c:ser>
        <c:ser>
          <c:idx val="37"/>
          <c:order val="37"/>
          <c:tx>
            <c:strRef>
              <c:f>Riskanalys!$C$42</c:f>
              <c:strCache>
                <c:ptCount val="1"/>
                <c:pt idx="0">
                  <c:v>38</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Riskanalys!$AG$42</c:f>
              <c:numCache>
                <c:formatCode>0.0</c:formatCode>
                <c:ptCount val="1"/>
                <c:pt idx="0">
                  <c:v>-0.31846893057029846</c:v>
                </c:pt>
              </c:numCache>
            </c:numRef>
          </c:xVal>
          <c:yVal>
            <c:numRef>
              <c:f>Riskanalys!$AB$42</c:f>
              <c:numCache>
                <c:formatCode>0.0</c:formatCode>
                <c:ptCount val="1"/>
                <c:pt idx="0">
                  <c:v>-0.33651801496837908</c:v>
                </c:pt>
              </c:numCache>
            </c:numRef>
          </c:yVal>
          <c:smooth val="0"/>
          <c:extLst>
            <c:ext xmlns:c16="http://schemas.microsoft.com/office/drawing/2014/chart" uri="{C3380CC4-5D6E-409C-BE32-E72D297353CC}">
              <c16:uniqueId val="{0000002B-9F33-264E-B141-47382E49D1FA}"/>
            </c:ext>
          </c:extLst>
        </c:ser>
        <c:ser>
          <c:idx val="38"/>
          <c:order val="38"/>
          <c:tx>
            <c:strRef>
              <c:f>Riskanalys!$C$43</c:f>
              <c:strCache>
                <c:ptCount val="1"/>
                <c:pt idx="0">
                  <c:v>39</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Riskanalys!$AG$43</c:f>
              <c:numCache>
                <c:formatCode>0.0</c:formatCode>
                <c:ptCount val="1"/>
                <c:pt idx="0">
                  <c:v>-0.62028267077063681</c:v>
                </c:pt>
              </c:numCache>
            </c:numRef>
          </c:xVal>
          <c:yVal>
            <c:numRef>
              <c:f>Riskanalys!$AB$43</c:f>
              <c:numCache>
                <c:formatCode>0.0</c:formatCode>
                <c:ptCount val="1"/>
                <c:pt idx="0">
                  <c:v>-0.21933013479948205</c:v>
                </c:pt>
              </c:numCache>
            </c:numRef>
          </c:yVal>
          <c:smooth val="0"/>
          <c:extLst>
            <c:ext xmlns:c16="http://schemas.microsoft.com/office/drawing/2014/chart" uri="{C3380CC4-5D6E-409C-BE32-E72D297353CC}">
              <c16:uniqueId val="{0000002C-9F33-264E-B141-47382E49D1FA}"/>
            </c:ext>
          </c:extLst>
        </c:ser>
        <c:ser>
          <c:idx val="39"/>
          <c:order val="39"/>
          <c:tx>
            <c:strRef>
              <c:f>Riskanalys!$C$44</c:f>
              <c:strCache>
                <c:ptCount val="1"/>
                <c:pt idx="0">
                  <c:v>40</c:v>
                </c:pt>
              </c:strCache>
            </c:strRef>
          </c:tx>
          <c:spPr>
            <a:ln>
              <a:solidFill>
                <a:sysClr val="windowText" lastClr="000000"/>
              </a:solidFill>
            </a:ln>
          </c:spPr>
          <c:marker>
            <c:symbol val="square"/>
            <c:size val="5"/>
            <c:spPr>
              <a:solidFill>
                <a:schemeClr val="tx1"/>
              </a:solidFill>
              <a:ln>
                <a:solidFill>
                  <a:sysClr val="windowText" lastClr="000000"/>
                </a:solidFill>
              </a:ln>
            </c:spPr>
          </c:marker>
          <c:dLbls>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SE"/>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Riskanalys!$AG$44</c:f>
              <c:numCache>
                <c:formatCode>0.0</c:formatCode>
                <c:ptCount val="1"/>
                <c:pt idx="0">
                  <c:v>-0.21073372022436121</c:v>
                </c:pt>
              </c:numCache>
            </c:numRef>
          </c:xVal>
          <c:yVal>
            <c:numRef>
              <c:f>Riskanalys!$AB$44</c:f>
              <c:numCache>
                <c:formatCode>0.0</c:formatCode>
                <c:ptCount val="1"/>
                <c:pt idx="0">
                  <c:v>-0.47429758283179185</c:v>
                </c:pt>
              </c:numCache>
            </c:numRef>
          </c:yVal>
          <c:smooth val="0"/>
          <c:extLst>
            <c:ext xmlns:c16="http://schemas.microsoft.com/office/drawing/2014/chart" uri="{C3380CC4-5D6E-409C-BE32-E72D297353CC}">
              <c16:uniqueId val="{0000002D-9F33-264E-B141-47382E49D1FA}"/>
            </c:ext>
          </c:extLst>
        </c:ser>
        <c:dLbls>
          <c:showLegendKey val="0"/>
          <c:showVal val="0"/>
          <c:showCatName val="0"/>
          <c:showSerName val="0"/>
          <c:showPercent val="0"/>
          <c:showBubbleSize val="0"/>
        </c:dLbls>
        <c:axId val="-2078294504"/>
        <c:axId val="-2079319368"/>
      </c:scatterChart>
      <c:valAx>
        <c:axId val="-2078294504"/>
        <c:scaling>
          <c:orientation val="minMax"/>
          <c:max val="4"/>
          <c:min val="0"/>
        </c:scaling>
        <c:delete val="1"/>
        <c:axPos val="b"/>
        <c:majorGridlines>
          <c:spPr>
            <a:ln w="25400">
              <a:solidFill>
                <a:srgbClr val="000000"/>
              </a:solidFill>
              <a:prstDash val="solid"/>
            </a:ln>
          </c:spPr>
        </c:majorGridlines>
        <c:numFmt formatCode="0.0" sourceLinked="1"/>
        <c:majorTickMark val="out"/>
        <c:minorTickMark val="none"/>
        <c:tickLblPos val="nextTo"/>
        <c:crossAx val="-2079319368"/>
        <c:crosses val="autoZero"/>
        <c:crossBetween val="midCat"/>
        <c:majorUnit val="1"/>
        <c:minorUnit val="0.5"/>
      </c:valAx>
      <c:valAx>
        <c:axId val="-2079319368"/>
        <c:scaling>
          <c:orientation val="minMax"/>
          <c:max val="4"/>
          <c:min val="0"/>
        </c:scaling>
        <c:delete val="1"/>
        <c:axPos val="l"/>
        <c:majorGridlines>
          <c:spPr>
            <a:ln w="25400">
              <a:solidFill>
                <a:srgbClr val="000000"/>
              </a:solidFill>
              <a:prstDash val="solid"/>
            </a:ln>
          </c:spPr>
        </c:majorGridlines>
        <c:numFmt formatCode="0.0" sourceLinked="1"/>
        <c:majorTickMark val="out"/>
        <c:minorTickMark val="none"/>
        <c:tickLblPos val="nextTo"/>
        <c:crossAx val="-2078294504"/>
        <c:crossesAt val="0"/>
        <c:crossBetween val="midCat"/>
        <c:majorUnit val="1"/>
        <c:minorUnit val="0.5"/>
      </c:valAx>
      <c:spPr>
        <a:noFill/>
        <a:ln w="25400">
          <a:solidFill>
            <a:sysClr val="windowText" lastClr="000000"/>
          </a:solidFill>
          <a:prstDash val="solid"/>
        </a:ln>
      </c:spPr>
    </c:plotArea>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en-SE"/>
    </a:p>
  </c:txPr>
  <c:printSettings>
    <c:headerFooter alignWithMargins="0"/>
    <c:pageMargins b="1" l="0.75" r="0.75" t="1" header="0.5" footer="0.5"/>
    <c:pageSetup paperSize="9" orientation="landscape"/>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11</xdr:col>
      <xdr:colOff>76200</xdr:colOff>
      <xdr:row>1</xdr:row>
      <xdr:rowOff>200025</xdr:rowOff>
    </xdr:to>
    <xdr:sp macro="" textlink="">
      <xdr:nvSpPr>
        <xdr:cNvPr id="157532" name="Text Box 1">
          <a:extLst>
            <a:ext uri="{FF2B5EF4-FFF2-40B4-BE49-F238E27FC236}">
              <a16:creationId xmlns:a16="http://schemas.microsoft.com/office/drawing/2014/main" id="{00000000-0008-0000-0100-00005C670200}"/>
            </a:ext>
          </a:extLst>
        </xdr:cNvPr>
        <xdr:cNvSpPr txBox="1">
          <a:spLocks noChangeArrowheads="1"/>
        </xdr:cNvSpPr>
      </xdr:nvSpPr>
      <xdr:spPr bwMode="auto">
        <a:xfrm>
          <a:off x="8162925" y="466725"/>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10</xdr:row>
      <xdr:rowOff>0</xdr:rowOff>
    </xdr:from>
    <xdr:to>
      <xdr:col>11</xdr:col>
      <xdr:colOff>76200</xdr:colOff>
      <xdr:row>11</xdr:row>
      <xdr:rowOff>9525</xdr:rowOff>
    </xdr:to>
    <xdr:sp macro="" textlink="">
      <xdr:nvSpPr>
        <xdr:cNvPr id="157533" name="Text Box 2">
          <a:extLst>
            <a:ext uri="{FF2B5EF4-FFF2-40B4-BE49-F238E27FC236}">
              <a16:creationId xmlns:a16="http://schemas.microsoft.com/office/drawing/2014/main" id="{00000000-0008-0000-0100-00005D670200}"/>
            </a:ext>
          </a:extLst>
        </xdr:cNvPr>
        <xdr:cNvSpPr txBox="1">
          <a:spLocks noChangeArrowheads="1"/>
        </xdr:cNvSpPr>
      </xdr:nvSpPr>
      <xdr:spPr bwMode="auto">
        <a:xfrm>
          <a:off x="8162925" y="2857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11</xdr:row>
      <xdr:rowOff>0</xdr:rowOff>
    </xdr:from>
    <xdr:to>
      <xdr:col>11</xdr:col>
      <xdr:colOff>76200</xdr:colOff>
      <xdr:row>12</xdr:row>
      <xdr:rowOff>9525</xdr:rowOff>
    </xdr:to>
    <xdr:sp macro="" textlink="">
      <xdr:nvSpPr>
        <xdr:cNvPr id="157534" name="Text Box 3">
          <a:extLst>
            <a:ext uri="{FF2B5EF4-FFF2-40B4-BE49-F238E27FC236}">
              <a16:creationId xmlns:a16="http://schemas.microsoft.com/office/drawing/2014/main" id="{00000000-0008-0000-0100-00005E670200}"/>
            </a:ext>
          </a:extLst>
        </xdr:cNvPr>
        <xdr:cNvSpPr txBox="1">
          <a:spLocks noChangeArrowheads="1"/>
        </xdr:cNvSpPr>
      </xdr:nvSpPr>
      <xdr:spPr bwMode="auto">
        <a:xfrm>
          <a:off x="8162925" y="3048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12</xdr:row>
      <xdr:rowOff>0</xdr:rowOff>
    </xdr:from>
    <xdr:to>
      <xdr:col>11</xdr:col>
      <xdr:colOff>76200</xdr:colOff>
      <xdr:row>13</xdr:row>
      <xdr:rowOff>9525</xdr:rowOff>
    </xdr:to>
    <xdr:sp macro="" textlink="">
      <xdr:nvSpPr>
        <xdr:cNvPr id="157535" name="Text Box 4">
          <a:extLst>
            <a:ext uri="{FF2B5EF4-FFF2-40B4-BE49-F238E27FC236}">
              <a16:creationId xmlns:a16="http://schemas.microsoft.com/office/drawing/2014/main" id="{00000000-0008-0000-0100-00005F670200}"/>
            </a:ext>
          </a:extLst>
        </xdr:cNvPr>
        <xdr:cNvSpPr txBox="1">
          <a:spLocks noChangeArrowheads="1"/>
        </xdr:cNvSpPr>
      </xdr:nvSpPr>
      <xdr:spPr bwMode="auto">
        <a:xfrm>
          <a:off x="8162925" y="3238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13</xdr:row>
      <xdr:rowOff>0</xdr:rowOff>
    </xdr:from>
    <xdr:to>
      <xdr:col>11</xdr:col>
      <xdr:colOff>76200</xdr:colOff>
      <xdr:row>14</xdr:row>
      <xdr:rowOff>9524</xdr:rowOff>
    </xdr:to>
    <xdr:sp macro="" textlink="">
      <xdr:nvSpPr>
        <xdr:cNvPr id="157536" name="Text Box 5">
          <a:extLst>
            <a:ext uri="{FF2B5EF4-FFF2-40B4-BE49-F238E27FC236}">
              <a16:creationId xmlns:a16="http://schemas.microsoft.com/office/drawing/2014/main" id="{00000000-0008-0000-0100-000060670200}"/>
            </a:ext>
          </a:extLst>
        </xdr:cNvPr>
        <xdr:cNvSpPr txBox="1">
          <a:spLocks noChangeArrowheads="1"/>
        </xdr:cNvSpPr>
      </xdr:nvSpPr>
      <xdr:spPr bwMode="auto">
        <a:xfrm>
          <a:off x="8162925" y="3429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14</xdr:row>
      <xdr:rowOff>0</xdr:rowOff>
    </xdr:from>
    <xdr:to>
      <xdr:col>11</xdr:col>
      <xdr:colOff>76200</xdr:colOff>
      <xdr:row>15</xdr:row>
      <xdr:rowOff>9526</xdr:rowOff>
    </xdr:to>
    <xdr:sp macro="" textlink="">
      <xdr:nvSpPr>
        <xdr:cNvPr id="157537" name="Text Box 6">
          <a:extLst>
            <a:ext uri="{FF2B5EF4-FFF2-40B4-BE49-F238E27FC236}">
              <a16:creationId xmlns:a16="http://schemas.microsoft.com/office/drawing/2014/main" id="{00000000-0008-0000-0100-000061670200}"/>
            </a:ext>
          </a:extLst>
        </xdr:cNvPr>
        <xdr:cNvSpPr txBox="1">
          <a:spLocks noChangeArrowheads="1"/>
        </xdr:cNvSpPr>
      </xdr:nvSpPr>
      <xdr:spPr bwMode="auto">
        <a:xfrm>
          <a:off x="8162925" y="3619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16</xdr:row>
      <xdr:rowOff>0</xdr:rowOff>
    </xdr:from>
    <xdr:to>
      <xdr:col>11</xdr:col>
      <xdr:colOff>76200</xdr:colOff>
      <xdr:row>17</xdr:row>
      <xdr:rowOff>9525</xdr:rowOff>
    </xdr:to>
    <xdr:sp macro="" textlink="">
      <xdr:nvSpPr>
        <xdr:cNvPr id="157538" name="Text Box 7">
          <a:extLst>
            <a:ext uri="{FF2B5EF4-FFF2-40B4-BE49-F238E27FC236}">
              <a16:creationId xmlns:a16="http://schemas.microsoft.com/office/drawing/2014/main" id="{00000000-0008-0000-0100-000062670200}"/>
            </a:ext>
          </a:extLst>
        </xdr:cNvPr>
        <xdr:cNvSpPr txBox="1">
          <a:spLocks noChangeArrowheads="1"/>
        </xdr:cNvSpPr>
      </xdr:nvSpPr>
      <xdr:spPr bwMode="auto">
        <a:xfrm>
          <a:off x="8162925" y="4000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11</xdr:col>
      <xdr:colOff>76200</xdr:colOff>
      <xdr:row>18</xdr:row>
      <xdr:rowOff>9525</xdr:rowOff>
    </xdr:to>
    <xdr:sp macro="" textlink="">
      <xdr:nvSpPr>
        <xdr:cNvPr id="157539" name="Text Box 8">
          <a:extLst>
            <a:ext uri="{FF2B5EF4-FFF2-40B4-BE49-F238E27FC236}">
              <a16:creationId xmlns:a16="http://schemas.microsoft.com/office/drawing/2014/main" id="{00000000-0008-0000-0100-000063670200}"/>
            </a:ext>
          </a:extLst>
        </xdr:cNvPr>
        <xdr:cNvSpPr txBox="1">
          <a:spLocks noChangeArrowheads="1"/>
        </xdr:cNvSpPr>
      </xdr:nvSpPr>
      <xdr:spPr bwMode="auto">
        <a:xfrm>
          <a:off x="8162925" y="4191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18</xdr:row>
      <xdr:rowOff>0</xdr:rowOff>
    </xdr:from>
    <xdr:to>
      <xdr:col>11</xdr:col>
      <xdr:colOff>76200</xdr:colOff>
      <xdr:row>19</xdr:row>
      <xdr:rowOff>9525</xdr:rowOff>
    </xdr:to>
    <xdr:sp macro="" textlink="">
      <xdr:nvSpPr>
        <xdr:cNvPr id="157540" name="Text Box 9">
          <a:extLst>
            <a:ext uri="{FF2B5EF4-FFF2-40B4-BE49-F238E27FC236}">
              <a16:creationId xmlns:a16="http://schemas.microsoft.com/office/drawing/2014/main" id="{00000000-0008-0000-0100-000064670200}"/>
            </a:ext>
          </a:extLst>
        </xdr:cNvPr>
        <xdr:cNvSpPr txBox="1">
          <a:spLocks noChangeArrowheads="1"/>
        </xdr:cNvSpPr>
      </xdr:nvSpPr>
      <xdr:spPr bwMode="auto">
        <a:xfrm>
          <a:off x="8162925" y="4381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19</xdr:row>
      <xdr:rowOff>0</xdr:rowOff>
    </xdr:from>
    <xdr:to>
      <xdr:col>11</xdr:col>
      <xdr:colOff>76200</xdr:colOff>
      <xdr:row>20</xdr:row>
      <xdr:rowOff>9525</xdr:rowOff>
    </xdr:to>
    <xdr:sp macro="" textlink="">
      <xdr:nvSpPr>
        <xdr:cNvPr id="157541" name="Text Box 10">
          <a:extLst>
            <a:ext uri="{FF2B5EF4-FFF2-40B4-BE49-F238E27FC236}">
              <a16:creationId xmlns:a16="http://schemas.microsoft.com/office/drawing/2014/main" id="{00000000-0008-0000-0100-000065670200}"/>
            </a:ext>
          </a:extLst>
        </xdr:cNvPr>
        <xdr:cNvSpPr txBox="1">
          <a:spLocks noChangeArrowheads="1"/>
        </xdr:cNvSpPr>
      </xdr:nvSpPr>
      <xdr:spPr bwMode="auto">
        <a:xfrm>
          <a:off x="8162925" y="4572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20</xdr:row>
      <xdr:rowOff>0</xdr:rowOff>
    </xdr:from>
    <xdr:to>
      <xdr:col>11</xdr:col>
      <xdr:colOff>76200</xdr:colOff>
      <xdr:row>21</xdr:row>
      <xdr:rowOff>9524</xdr:rowOff>
    </xdr:to>
    <xdr:sp macro="" textlink="">
      <xdr:nvSpPr>
        <xdr:cNvPr id="157542" name="Text Box 11">
          <a:extLst>
            <a:ext uri="{FF2B5EF4-FFF2-40B4-BE49-F238E27FC236}">
              <a16:creationId xmlns:a16="http://schemas.microsoft.com/office/drawing/2014/main" id="{00000000-0008-0000-0100-000066670200}"/>
            </a:ext>
          </a:extLst>
        </xdr:cNvPr>
        <xdr:cNvSpPr txBox="1">
          <a:spLocks noChangeArrowheads="1"/>
        </xdr:cNvSpPr>
      </xdr:nvSpPr>
      <xdr:spPr bwMode="auto">
        <a:xfrm>
          <a:off x="8162925" y="4762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0</xdr:rowOff>
    </xdr:from>
    <xdr:to>
      <xdr:col>11</xdr:col>
      <xdr:colOff>76200</xdr:colOff>
      <xdr:row>22</xdr:row>
      <xdr:rowOff>9526</xdr:rowOff>
    </xdr:to>
    <xdr:sp macro="" textlink="">
      <xdr:nvSpPr>
        <xdr:cNvPr id="157543" name="Text Box 12">
          <a:extLst>
            <a:ext uri="{FF2B5EF4-FFF2-40B4-BE49-F238E27FC236}">
              <a16:creationId xmlns:a16="http://schemas.microsoft.com/office/drawing/2014/main" id="{00000000-0008-0000-0100-000067670200}"/>
            </a:ext>
          </a:extLst>
        </xdr:cNvPr>
        <xdr:cNvSpPr txBox="1">
          <a:spLocks noChangeArrowheads="1"/>
        </xdr:cNvSpPr>
      </xdr:nvSpPr>
      <xdr:spPr bwMode="auto">
        <a:xfrm>
          <a:off x="8162925" y="4953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22</xdr:row>
      <xdr:rowOff>0</xdr:rowOff>
    </xdr:from>
    <xdr:to>
      <xdr:col>11</xdr:col>
      <xdr:colOff>76200</xdr:colOff>
      <xdr:row>23</xdr:row>
      <xdr:rowOff>9525</xdr:rowOff>
    </xdr:to>
    <xdr:sp macro="" textlink="">
      <xdr:nvSpPr>
        <xdr:cNvPr id="157544" name="Text Box 13">
          <a:extLst>
            <a:ext uri="{FF2B5EF4-FFF2-40B4-BE49-F238E27FC236}">
              <a16:creationId xmlns:a16="http://schemas.microsoft.com/office/drawing/2014/main" id="{00000000-0008-0000-0100-000068670200}"/>
            </a:ext>
          </a:extLst>
        </xdr:cNvPr>
        <xdr:cNvSpPr txBox="1">
          <a:spLocks noChangeArrowheads="1"/>
        </xdr:cNvSpPr>
      </xdr:nvSpPr>
      <xdr:spPr bwMode="auto">
        <a:xfrm>
          <a:off x="8162925" y="5143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43</xdr:row>
      <xdr:rowOff>0</xdr:rowOff>
    </xdr:from>
    <xdr:to>
      <xdr:col>11</xdr:col>
      <xdr:colOff>76200</xdr:colOff>
      <xdr:row>44</xdr:row>
      <xdr:rowOff>0</xdr:rowOff>
    </xdr:to>
    <xdr:sp macro="" textlink="">
      <xdr:nvSpPr>
        <xdr:cNvPr id="157545" name="Text Box 14">
          <a:extLst>
            <a:ext uri="{FF2B5EF4-FFF2-40B4-BE49-F238E27FC236}">
              <a16:creationId xmlns:a16="http://schemas.microsoft.com/office/drawing/2014/main" id="{00000000-0008-0000-0100-000069670200}"/>
            </a:ext>
          </a:extLst>
        </xdr:cNvPr>
        <xdr:cNvSpPr txBox="1">
          <a:spLocks noChangeArrowheads="1"/>
        </xdr:cNvSpPr>
      </xdr:nvSpPr>
      <xdr:spPr bwMode="auto">
        <a:xfrm>
          <a:off x="8162925" y="9144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xdr:row>
      <xdr:rowOff>0</xdr:rowOff>
    </xdr:from>
    <xdr:to>
      <xdr:col>28</xdr:col>
      <xdr:colOff>76200</xdr:colOff>
      <xdr:row>1</xdr:row>
      <xdr:rowOff>200025</xdr:rowOff>
    </xdr:to>
    <xdr:sp macro="" textlink="">
      <xdr:nvSpPr>
        <xdr:cNvPr id="157546" name="Text Box 1">
          <a:extLst>
            <a:ext uri="{FF2B5EF4-FFF2-40B4-BE49-F238E27FC236}">
              <a16:creationId xmlns:a16="http://schemas.microsoft.com/office/drawing/2014/main" id="{00000000-0008-0000-0100-00006A670200}"/>
            </a:ext>
          </a:extLst>
        </xdr:cNvPr>
        <xdr:cNvSpPr txBox="1">
          <a:spLocks noChangeArrowheads="1"/>
        </xdr:cNvSpPr>
      </xdr:nvSpPr>
      <xdr:spPr bwMode="auto">
        <a:xfrm>
          <a:off x="17192625" y="466725"/>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10</xdr:row>
      <xdr:rowOff>0</xdr:rowOff>
    </xdr:from>
    <xdr:to>
      <xdr:col>28</xdr:col>
      <xdr:colOff>76200</xdr:colOff>
      <xdr:row>11</xdr:row>
      <xdr:rowOff>9525</xdr:rowOff>
    </xdr:to>
    <xdr:sp macro="" textlink="">
      <xdr:nvSpPr>
        <xdr:cNvPr id="157547" name="Text Box 2">
          <a:extLst>
            <a:ext uri="{FF2B5EF4-FFF2-40B4-BE49-F238E27FC236}">
              <a16:creationId xmlns:a16="http://schemas.microsoft.com/office/drawing/2014/main" id="{00000000-0008-0000-0100-00006B670200}"/>
            </a:ext>
          </a:extLst>
        </xdr:cNvPr>
        <xdr:cNvSpPr txBox="1">
          <a:spLocks noChangeArrowheads="1"/>
        </xdr:cNvSpPr>
      </xdr:nvSpPr>
      <xdr:spPr bwMode="auto">
        <a:xfrm>
          <a:off x="17192625" y="2857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11</xdr:row>
      <xdr:rowOff>0</xdr:rowOff>
    </xdr:from>
    <xdr:to>
      <xdr:col>28</xdr:col>
      <xdr:colOff>76200</xdr:colOff>
      <xdr:row>12</xdr:row>
      <xdr:rowOff>9525</xdr:rowOff>
    </xdr:to>
    <xdr:sp macro="" textlink="">
      <xdr:nvSpPr>
        <xdr:cNvPr id="157548" name="Text Box 3">
          <a:extLst>
            <a:ext uri="{FF2B5EF4-FFF2-40B4-BE49-F238E27FC236}">
              <a16:creationId xmlns:a16="http://schemas.microsoft.com/office/drawing/2014/main" id="{00000000-0008-0000-0100-00006C670200}"/>
            </a:ext>
          </a:extLst>
        </xdr:cNvPr>
        <xdr:cNvSpPr txBox="1">
          <a:spLocks noChangeArrowheads="1"/>
        </xdr:cNvSpPr>
      </xdr:nvSpPr>
      <xdr:spPr bwMode="auto">
        <a:xfrm>
          <a:off x="17192625" y="3048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12</xdr:row>
      <xdr:rowOff>0</xdr:rowOff>
    </xdr:from>
    <xdr:to>
      <xdr:col>28</xdr:col>
      <xdr:colOff>76200</xdr:colOff>
      <xdr:row>13</xdr:row>
      <xdr:rowOff>9525</xdr:rowOff>
    </xdr:to>
    <xdr:sp macro="" textlink="">
      <xdr:nvSpPr>
        <xdr:cNvPr id="157549" name="Text Box 4">
          <a:extLst>
            <a:ext uri="{FF2B5EF4-FFF2-40B4-BE49-F238E27FC236}">
              <a16:creationId xmlns:a16="http://schemas.microsoft.com/office/drawing/2014/main" id="{00000000-0008-0000-0100-00006D670200}"/>
            </a:ext>
          </a:extLst>
        </xdr:cNvPr>
        <xdr:cNvSpPr txBox="1">
          <a:spLocks noChangeArrowheads="1"/>
        </xdr:cNvSpPr>
      </xdr:nvSpPr>
      <xdr:spPr bwMode="auto">
        <a:xfrm>
          <a:off x="17192625" y="3238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13</xdr:row>
      <xdr:rowOff>0</xdr:rowOff>
    </xdr:from>
    <xdr:to>
      <xdr:col>28</xdr:col>
      <xdr:colOff>76200</xdr:colOff>
      <xdr:row>14</xdr:row>
      <xdr:rowOff>9524</xdr:rowOff>
    </xdr:to>
    <xdr:sp macro="" textlink="">
      <xdr:nvSpPr>
        <xdr:cNvPr id="157550" name="Text Box 5">
          <a:extLst>
            <a:ext uri="{FF2B5EF4-FFF2-40B4-BE49-F238E27FC236}">
              <a16:creationId xmlns:a16="http://schemas.microsoft.com/office/drawing/2014/main" id="{00000000-0008-0000-0100-00006E670200}"/>
            </a:ext>
          </a:extLst>
        </xdr:cNvPr>
        <xdr:cNvSpPr txBox="1">
          <a:spLocks noChangeArrowheads="1"/>
        </xdr:cNvSpPr>
      </xdr:nvSpPr>
      <xdr:spPr bwMode="auto">
        <a:xfrm>
          <a:off x="17192625" y="3429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14</xdr:row>
      <xdr:rowOff>0</xdr:rowOff>
    </xdr:from>
    <xdr:to>
      <xdr:col>28</xdr:col>
      <xdr:colOff>76200</xdr:colOff>
      <xdr:row>15</xdr:row>
      <xdr:rowOff>9526</xdr:rowOff>
    </xdr:to>
    <xdr:sp macro="" textlink="">
      <xdr:nvSpPr>
        <xdr:cNvPr id="157551" name="Text Box 6">
          <a:extLst>
            <a:ext uri="{FF2B5EF4-FFF2-40B4-BE49-F238E27FC236}">
              <a16:creationId xmlns:a16="http://schemas.microsoft.com/office/drawing/2014/main" id="{00000000-0008-0000-0100-00006F670200}"/>
            </a:ext>
          </a:extLst>
        </xdr:cNvPr>
        <xdr:cNvSpPr txBox="1">
          <a:spLocks noChangeArrowheads="1"/>
        </xdr:cNvSpPr>
      </xdr:nvSpPr>
      <xdr:spPr bwMode="auto">
        <a:xfrm>
          <a:off x="17192625" y="3619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16</xdr:row>
      <xdr:rowOff>0</xdr:rowOff>
    </xdr:from>
    <xdr:to>
      <xdr:col>28</xdr:col>
      <xdr:colOff>76200</xdr:colOff>
      <xdr:row>17</xdr:row>
      <xdr:rowOff>9525</xdr:rowOff>
    </xdr:to>
    <xdr:sp macro="" textlink="">
      <xdr:nvSpPr>
        <xdr:cNvPr id="157552" name="Text Box 7">
          <a:extLst>
            <a:ext uri="{FF2B5EF4-FFF2-40B4-BE49-F238E27FC236}">
              <a16:creationId xmlns:a16="http://schemas.microsoft.com/office/drawing/2014/main" id="{00000000-0008-0000-0100-000070670200}"/>
            </a:ext>
          </a:extLst>
        </xdr:cNvPr>
        <xdr:cNvSpPr txBox="1">
          <a:spLocks noChangeArrowheads="1"/>
        </xdr:cNvSpPr>
      </xdr:nvSpPr>
      <xdr:spPr bwMode="auto">
        <a:xfrm>
          <a:off x="17192625" y="4000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17</xdr:row>
      <xdr:rowOff>0</xdr:rowOff>
    </xdr:from>
    <xdr:to>
      <xdr:col>28</xdr:col>
      <xdr:colOff>76200</xdr:colOff>
      <xdr:row>18</xdr:row>
      <xdr:rowOff>9525</xdr:rowOff>
    </xdr:to>
    <xdr:sp macro="" textlink="">
      <xdr:nvSpPr>
        <xdr:cNvPr id="157553" name="Text Box 8">
          <a:extLst>
            <a:ext uri="{FF2B5EF4-FFF2-40B4-BE49-F238E27FC236}">
              <a16:creationId xmlns:a16="http://schemas.microsoft.com/office/drawing/2014/main" id="{00000000-0008-0000-0100-000071670200}"/>
            </a:ext>
          </a:extLst>
        </xdr:cNvPr>
        <xdr:cNvSpPr txBox="1">
          <a:spLocks noChangeArrowheads="1"/>
        </xdr:cNvSpPr>
      </xdr:nvSpPr>
      <xdr:spPr bwMode="auto">
        <a:xfrm>
          <a:off x="17192625" y="4191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18</xdr:row>
      <xdr:rowOff>0</xdr:rowOff>
    </xdr:from>
    <xdr:to>
      <xdr:col>28</xdr:col>
      <xdr:colOff>76200</xdr:colOff>
      <xdr:row>19</xdr:row>
      <xdr:rowOff>9525</xdr:rowOff>
    </xdr:to>
    <xdr:sp macro="" textlink="">
      <xdr:nvSpPr>
        <xdr:cNvPr id="157554" name="Text Box 9">
          <a:extLst>
            <a:ext uri="{FF2B5EF4-FFF2-40B4-BE49-F238E27FC236}">
              <a16:creationId xmlns:a16="http://schemas.microsoft.com/office/drawing/2014/main" id="{00000000-0008-0000-0100-000072670200}"/>
            </a:ext>
          </a:extLst>
        </xdr:cNvPr>
        <xdr:cNvSpPr txBox="1">
          <a:spLocks noChangeArrowheads="1"/>
        </xdr:cNvSpPr>
      </xdr:nvSpPr>
      <xdr:spPr bwMode="auto">
        <a:xfrm>
          <a:off x="17192625" y="4381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19</xdr:row>
      <xdr:rowOff>0</xdr:rowOff>
    </xdr:from>
    <xdr:to>
      <xdr:col>28</xdr:col>
      <xdr:colOff>76200</xdr:colOff>
      <xdr:row>20</xdr:row>
      <xdr:rowOff>9525</xdr:rowOff>
    </xdr:to>
    <xdr:sp macro="" textlink="">
      <xdr:nvSpPr>
        <xdr:cNvPr id="157555" name="Text Box 10">
          <a:extLst>
            <a:ext uri="{FF2B5EF4-FFF2-40B4-BE49-F238E27FC236}">
              <a16:creationId xmlns:a16="http://schemas.microsoft.com/office/drawing/2014/main" id="{00000000-0008-0000-0100-000073670200}"/>
            </a:ext>
          </a:extLst>
        </xdr:cNvPr>
        <xdr:cNvSpPr txBox="1">
          <a:spLocks noChangeArrowheads="1"/>
        </xdr:cNvSpPr>
      </xdr:nvSpPr>
      <xdr:spPr bwMode="auto">
        <a:xfrm>
          <a:off x="17192625" y="4572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20</xdr:row>
      <xdr:rowOff>0</xdr:rowOff>
    </xdr:from>
    <xdr:to>
      <xdr:col>28</xdr:col>
      <xdr:colOff>76200</xdr:colOff>
      <xdr:row>21</xdr:row>
      <xdr:rowOff>9524</xdr:rowOff>
    </xdr:to>
    <xdr:sp macro="" textlink="">
      <xdr:nvSpPr>
        <xdr:cNvPr id="157556" name="Text Box 11">
          <a:extLst>
            <a:ext uri="{FF2B5EF4-FFF2-40B4-BE49-F238E27FC236}">
              <a16:creationId xmlns:a16="http://schemas.microsoft.com/office/drawing/2014/main" id="{00000000-0008-0000-0100-000074670200}"/>
            </a:ext>
          </a:extLst>
        </xdr:cNvPr>
        <xdr:cNvSpPr txBox="1">
          <a:spLocks noChangeArrowheads="1"/>
        </xdr:cNvSpPr>
      </xdr:nvSpPr>
      <xdr:spPr bwMode="auto">
        <a:xfrm>
          <a:off x="17192625" y="4762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21</xdr:row>
      <xdr:rowOff>0</xdr:rowOff>
    </xdr:from>
    <xdr:to>
      <xdr:col>28</xdr:col>
      <xdr:colOff>76200</xdr:colOff>
      <xdr:row>22</xdr:row>
      <xdr:rowOff>9526</xdr:rowOff>
    </xdr:to>
    <xdr:sp macro="" textlink="">
      <xdr:nvSpPr>
        <xdr:cNvPr id="157557" name="Text Box 12">
          <a:extLst>
            <a:ext uri="{FF2B5EF4-FFF2-40B4-BE49-F238E27FC236}">
              <a16:creationId xmlns:a16="http://schemas.microsoft.com/office/drawing/2014/main" id="{00000000-0008-0000-0100-000075670200}"/>
            </a:ext>
          </a:extLst>
        </xdr:cNvPr>
        <xdr:cNvSpPr txBox="1">
          <a:spLocks noChangeArrowheads="1"/>
        </xdr:cNvSpPr>
      </xdr:nvSpPr>
      <xdr:spPr bwMode="auto">
        <a:xfrm>
          <a:off x="17192625" y="4953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22</xdr:row>
      <xdr:rowOff>0</xdr:rowOff>
    </xdr:from>
    <xdr:to>
      <xdr:col>28</xdr:col>
      <xdr:colOff>76200</xdr:colOff>
      <xdr:row>23</xdr:row>
      <xdr:rowOff>9525</xdr:rowOff>
    </xdr:to>
    <xdr:sp macro="" textlink="">
      <xdr:nvSpPr>
        <xdr:cNvPr id="157558" name="Text Box 13">
          <a:extLst>
            <a:ext uri="{FF2B5EF4-FFF2-40B4-BE49-F238E27FC236}">
              <a16:creationId xmlns:a16="http://schemas.microsoft.com/office/drawing/2014/main" id="{00000000-0008-0000-0100-000076670200}"/>
            </a:ext>
          </a:extLst>
        </xdr:cNvPr>
        <xdr:cNvSpPr txBox="1">
          <a:spLocks noChangeArrowheads="1"/>
        </xdr:cNvSpPr>
      </xdr:nvSpPr>
      <xdr:spPr bwMode="auto">
        <a:xfrm>
          <a:off x="17192625" y="51435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43</xdr:row>
      <xdr:rowOff>0</xdr:rowOff>
    </xdr:from>
    <xdr:to>
      <xdr:col>28</xdr:col>
      <xdr:colOff>76200</xdr:colOff>
      <xdr:row>44</xdr:row>
      <xdr:rowOff>0</xdr:rowOff>
    </xdr:to>
    <xdr:sp macro="" textlink="">
      <xdr:nvSpPr>
        <xdr:cNvPr id="157559" name="Text Box 14">
          <a:extLst>
            <a:ext uri="{FF2B5EF4-FFF2-40B4-BE49-F238E27FC236}">
              <a16:creationId xmlns:a16="http://schemas.microsoft.com/office/drawing/2014/main" id="{00000000-0008-0000-0100-000077670200}"/>
            </a:ext>
          </a:extLst>
        </xdr:cNvPr>
        <xdr:cNvSpPr txBox="1">
          <a:spLocks noChangeArrowheads="1"/>
        </xdr:cNvSpPr>
      </xdr:nvSpPr>
      <xdr:spPr bwMode="auto">
        <a:xfrm>
          <a:off x="17192625" y="9144000"/>
          <a:ext cx="76200" cy="200025"/>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758825</xdr:colOff>
      <xdr:row>3</xdr:row>
      <xdr:rowOff>12700</xdr:rowOff>
    </xdr:from>
    <xdr:to>
      <xdr:col>7</xdr:col>
      <xdr:colOff>187325</xdr:colOff>
      <xdr:row>28</xdr:row>
      <xdr:rowOff>263525</xdr:rowOff>
    </xdr:to>
    <xdr:graphicFrame macro="">
      <xdr:nvGraphicFramePr>
        <xdr:cNvPr id="3010" name="Diagram 1">
          <a:extLst>
            <a:ext uri="{FF2B5EF4-FFF2-40B4-BE49-F238E27FC236}">
              <a16:creationId xmlns:a16="http://schemas.microsoft.com/office/drawing/2014/main" id="{00000000-0008-0000-0200-0000C20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262890</xdr:colOff>
      <xdr:row>4</xdr:row>
      <xdr:rowOff>114300</xdr:rowOff>
    </xdr:from>
    <xdr:to>
      <xdr:col>1</xdr:col>
      <xdr:colOff>38862</xdr:colOff>
      <xdr:row>20</xdr:row>
      <xdr:rowOff>218625</xdr:rowOff>
    </xdr:to>
    <xdr:sp macro="" textlink="">
      <xdr:nvSpPr>
        <xdr:cNvPr id="3" name="Upp 2">
          <a:extLst>
            <a:ext uri="{FF2B5EF4-FFF2-40B4-BE49-F238E27FC236}">
              <a16:creationId xmlns:a16="http://schemas.microsoft.com/office/drawing/2014/main" id="{00000000-0008-0000-0200-000003000000}"/>
            </a:ext>
          </a:extLst>
        </xdr:cNvPr>
        <xdr:cNvSpPr/>
      </xdr:nvSpPr>
      <xdr:spPr>
        <a:xfrm>
          <a:off x="262890" y="933450"/>
          <a:ext cx="185547" cy="3580950"/>
        </a:xfrm>
        <a:prstGeom prst="upArrow">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endParaRPr lang="sv-SE"/>
        </a:p>
      </xdr:txBody>
    </xdr:sp>
    <xdr:clientData/>
  </xdr:twoCellAnchor>
  <xdr:twoCellAnchor>
    <xdr:from>
      <xdr:col>0</xdr:col>
      <xdr:colOff>1</xdr:colOff>
      <xdr:row>5</xdr:row>
      <xdr:rowOff>123826</xdr:rowOff>
    </xdr:from>
    <xdr:to>
      <xdr:col>0</xdr:col>
      <xdr:colOff>253060</xdr:colOff>
      <xdr:row>21</xdr:row>
      <xdr:rowOff>9529</xdr:rowOff>
    </xdr:to>
    <xdr:sp macro="" textlink="">
      <xdr:nvSpPr>
        <xdr:cNvPr id="4" name="textruta 3">
          <a:extLst>
            <a:ext uri="{FF2B5EF4-FFF2-40B4-BE49-F238E27FC236}">
              <a16:creationId xmlns:a16="http://schemas.microsoft.com/office/drawing/2014/main" id="{00000000-0008-0000-0200-000004000000}"/>
            </a:ext>
          </a:extLst>
        </xdr:cNvPr>
        <xdr:cNvSpPr txBox="1"/>
      </xdr:nvSpPr>
      <xdr:spPr>
        <a:xfrm rot="16200000">
          <a:off x="-1554633" y="2726210"/>
          <a:ext cx="3362328" cy="253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400" b="1"/>
            <a:t>Konsekvens</a:t>
          </a:r>
        </a:p>
      </xdr:txBody>
    </xdr:sp>
    <xdr:clientData/>
  </xdr:twoCellAnchor>
  <xdr:twoCellAnchor>
    <xdr:from>
      <xdr:col>2</xdr:col>
      <xdr:colOff>291464</xdr:colOff>
      <xdr:row>25</xdr:row>
      <xdr:rowOff>47624</xdr:rowOff>
    </xdr:from>
    <xdr:to>
      <xdr:col>5</xdr:col>
      <xdr:colOff>1038743</xdr:colOff>
      <xdr:row>25</xdr:row>
      <xdr:rowOff>227624</xdr:rowOff>
    </xdr:to>
    <xdr:sp macro="" textlink="">
      <xdr:nvSpPr>
        <xdr:cNvPr id="5" name="Höger 4">
          <a:extLst>
            <a:ext uri="{FF2B5EF4-FFF2-40B4-BE49-F238E27FC236}">
              <a16:creationId xmlns:a16="http://schemas.microsoft.com/office/drawing/2014/main" id="{00000000-0008-0000-0200-000005000000}"/>
            </a:ext>
          </a:extLst>
        </xdr:cNvPr>
        <xdr:cNvSpPr/>
      </xdr:nvSpPr>
      <xdr:spPr>
        <a:xfrm>
          <a:off x="1571624" y="5219699"/>
          <a:ext cx="4500000" cy="180000"/>
        </a:xfrm>
        <a:prstGeom prst="rightArrow">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endParaRPr lang="sv-SE"/>
        </a:p>
      </xdr:txBody>
    </xdr:sp>
    <xdr:clientData/>
  </xdr:twoCellAnchor>
  <xdr:twoCellAnchor>
    <xdr:from>
      <xdr:col>3</xdr:col>
      <xdr:colOff>377190</xdr:colOff>
      <xdr:row>25</xdr:row>
      <xdr:rowOff>247650</xdr:rowOff>
    </xdr:from>
    <xdr:to>
      <xdr:col>4</xdr:col>
      <xdr:colOff>883928</xdr:colOff>
      <xdr:row>26</xdr:row>
      <xdr:rowOff>149110</xdr:rowOff>
    </xdr:to>
    <xdr:sp macro="" textlink="">
      <xdr:nvSpPr>
        <xdr:cNvPr id="7" name="textruta 6">
          <a:extLst>
            <a:ext uri="{FF2B5EF4-FFF2-40B4-BE49-F238E27FC236}">
              <a16:creationId xmlns:a16="http://schemas.microsoft.com/office/drawing/2014/main" id="{00000000-0008-0000-0200-000007000000}"/>
            </a:ext>
          </a:extLst>
        </xdr:cNvPr>
        <xdr:cNvSpPr txBox="1"/>
      </xdr:nvSpPr>
      <xdr:spPr>
        <a:xfrm>
          <a:off x="2914650" y="5419725"/>
          <a:ext cx="17430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sv-SE" sz="1400" b="1">
              <a:solidFill>
                <a:schemeClr val="dk1"/>
              </a:solidFill>
              <a:latin typeface="+mn-lt"/>
              <a:ea typeface="+mn-ea"/>
              <a:cs typeface="+mn-cs"/>
            </a:rPr>
            <a:t>Sannolikhet</a:t>
          </a:r>
        </a:p>
      </xdr:txBody>
    </xdr:sp>
    <xdr:clientData/>
  </xdr:twoCellAnchor>
  <xdr:twoCellAnchor>
    <xdr:from>
      <xdr:col>6</xdr:col>
      <xdr:colOff>666750</xdr:colOff>
      <xdr:row>0</xdr:row>
      <xdr:rowOff>104775</xdr:rowOff>
    </xdr:from>
    <xdr:to>
      <xdr:col>12</xdr:col>
      <xdr:colOff>276225</xdr:colOff>
      <xdr:row>26</xdr:row>
      <xdr:rowOff>114300</xdr:rowOff>
    </xdr:to>
    <xdr:graphicFrame macro="">
      <xdr:nvGraphicFramePr>
        <xdr:cNvPr id="3015" name="Diagram 1">
          <a:extLst>
            <a:ext uri="{FF2B5EF4-FFF2-40B4-BE49-F238E27FC236}">
              <a16:creationId xmlns:a16="http://schemas.microsoft.com/office/drawing/2014/main" id="{00000000-0008-0000-0200-0000C70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291464</xdr:colOff>
      <xdr:row>25</xdr:row>
      <xdr:rowOff>47624</xdr:rowOff>
    </xdr:from>
    <xdr:to>
      <xdr:col>11</xdr:col>
      <xdr:colOff>1038743</xdr:colOff>
      <xdr:row>25</xdr:row>
      <xdr:rowOff>227624</xdr:rowOff>
    </xdr:to>
    <xdr:sp macro="" textlink="">
      <xdr:nvSpPr>
        <xdr:cNvPr id="14" name="Höger 13">
          <a:extLst>
            <a:ext uri="{FF2B5EF4-FFF2-40B4-BE49-F238E27FC236}">
              <a16:creationId xmlns:a16="http://schemas.microsoft.com/office/drawing/2014/main" id="{00000000-0008-0000-0200-00000E000000}"/>
            </a:ext>
          </a:extLst>
        </xdr:cNvPr>
        <xdr:cNvSpPr/>
      </xdr:nvSpPr>
      <xdr:spPr>
        <a:xfrm>
          <a:off x="1577339" y="5219699"/>
          <a:ext cx="4490604" cy="180000"/>
        </a:xfrm>
        <a:prstGeom prst="rightArrow">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endParaRPr lang="sv-SE"/>
        </a:p>
      </xdr:txBody>
    </xdr:sp>
    <xdr:clientData/>
  </xdr:twoCellAnchor>
  <xdr:twoCellAnchor>
    <xdr:from>
      <xdr:col>9</xdr:col>
      <xdr:colOff>377190</xdr:colOff>
      <xdr:row>25</xdr:row>
      <xdr:rowOff>247650</xdr:rowOff>
    </xdr:from>
    <xdr:to>
      <xdr:col>10</xdr:col>
      <xdr:colOff>883928</xdr:colOff>
      <xdr:row>26</xdr:row>
      <xdr:rowOff>149110</xdr:rowOff>
    </xdr:to>
    <xdr:sp macro="" textlink="">
      <xdr:nvSpPr>
        <xdr:cNvPr id="15" name="textruta 14">
          <a:extLst>
            <a:ext uri="{FF2B5EF4-FFF2-40B4-BE49-F238E27FC236}">
              <a16:creationId xmlns:a16="http://schemas.microsoft.com/office/drawing/2014/main" id="{00000000-0008-0000-0200-00000F000000}"/>
            </a:ext>
          </a:extLst>
        </xdr:cNvPr>
        <xdr:cNvSpPr txBox="1"/>
      </xdr:nvSpPr>
      <xdr:spPr>
        <a:xfrm>
          <a:off x="2910840" y="5419725"/>
          <a:ext cx="1754513" cy="177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sv-SE" sz="1400" b="1">
              <a:solidFill>
                <a:schemeClr val="dk1"/>
              </a:solidFill>
              <a:latin typeface="+mn-lt"/>
              <a:ea typeface="+mn-ea"/>
              <a:cs typeface="+mn-cs"/>
            </a:rPr>
            <a:t>Sannolikhet</a:t>
          </a:r>
        </a:p>
      </xdr:txBody>
    </xdr:sp>
    <xdr:clientData/>
  </xdr:twoCellAnchor>
  <xdr:twoCellAnchor>
    <xdr:from>
      <xdr:col>6</xdr:col>
      <xdr:colOff>419100</xdr:colOff>
      <xdr:row>4</xdr:row>
      <xdr:rowOff>161925</xdr:rowOff>
    </xdr:from>
    <xdr:to>
      <xdr:col>6</xdr:col>
      <xdr:colOff>604647</xdr:colOff>
      <xdr:row>21</xdr:row>
      <xdr:rowOff>37650</xdr:rowOff>
    </xdr:to>
    <xdr:sp macro="" textlink="">
      <xdr:nvSpPr>
        <xdr:cNvPr id="16" name="Upp 15">
          <a:extLst>
            <a:ext uri="{FF2B5EF4-FFF2-40B4-BE49-F238E27FC236}">
              <a16:creationId xmlns:a16="http://schemas.microsoft.com/office/drawing/2014/main" id="{00000000-0008-0000-0200-000010000000}"/>
            </a:ext>
          </a:extLst>
        </xdr:cNvPr>
        <xdr:cNvSpPr/>
      </xdr:nvSpPr>
      <xdr:spPr>
        <a:xfrm>
          <a:off x="6496050" y="981075"/>
          <a:ext cx="185547" cy="3580950"/>
        </a:xfrm>
        <a:prstGeom prst="upArrow">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endParaRPr lang="sv-SE"/>
        </a:p>
      </xdr:txBody>
    </xdr:sp>
    <xdr:clientData/>
  </xdr:twoCellAnchor>
  <xdr:twoCellAnchor>
    <xdr:from>
      <xdr:col>6</xdr:col>
      <xdr:colOff>142877</xdr:colOff>
      <xdr:row>5</xdr:row>
      <xdr:rowOff>85726</xdr:rowOff>
    </xdr:from>
    <xdr:to>
      <xdr:col>6</xdr:col>
      <xdr:colOff>395936</xdr:colOff>
      <xdr:row>20</xdr:row>
      <xdr:rowOff>200029</xdr:rowOff>
    </xdr:to>
    <xdr:sp macro="" textlink="">
      <xdr:nvSpPr>
        <xdr:cNvPr id="17" name="textruta 16">
          <a:extLst>
            <a:ext uri="{FF2B5EF4-FFF2-40B4-BE49-F238E27FC236}">
              <a16:creationId xmlns:a16="http://schemas.microsoft.com/office/drawing/2014/main" id="{00000000-0008-0000-0200-000011000000}"/>
            </a:ext>
          </a:extLst>
        </xdr:cNvPr>
        <xdr:cNvSpPr txBox="1"/>
      </xdr:nvSpPr>
      <xdr:spPr>
        <a:xfrm rot="16200000">
          <a:off x="4865218" y="2688110"/>
          <a:ext cx="3362328" cy="253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v-SE" sz="1400" b="1"/>
            <a:t>Konsekvens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503032</xdr:colOff>
      <xdr:row>19</xdr:row>
      <xdr:rowOff>0</xdr:rowOff>
    </xdr:to>
    <xdr:sp macro="" textlink="">
      <xdr:nvSpPr>
        <xdr:cNvPr id="5" name="Rectangle 8">
          <a:extLst>
            <a:ext uri="{FF2B5EF4-FFF2-40B4-BE49-F238E27FC236}">
              <a16:creationId xmlns:a16="http://schemas.microsoft.com/office/drawing/2014/main" id="{00000000-0008-0000-0300-000005000000}"/>
            </a:ext>
          </a:extLst>
        </xdr:cNvPr>
        <xdr:cNvSpPr/>
      </xdr:nvSpPr>
      <xdr:spPr>
        <a:xfrm flipH="1">
          <a:off x="0" y="251460"/>
          <a:ext cx="525780" cy="3375660"/>
        </a:xfrm>
        <a:prstGeom prst="rect">
          <a:avLst/>
        </a:prstGeom>
        <a:gradFill>
          <a:gsLst>
            <a:gs pos="0">
              <a:schemeClr val="accent1">
                <a:tint val="100000"/>
                <a:shade val="100000"/>
                <a:satMod val="130000"/>
              </a:schemeClr>
            </a:gs>
            <a:gs pos="100000">
              <a:schemeClr val="accent1">
                <a:tint val="50000"/>
                <a:shade val="100000"/>
                <a:satMod val="350000"/>
              </a:schemeClr>
            </a:gs>
            <a:gs pos="40000">
              <a:srgbClr val="FFFF00"/>
            </a:gs>
            <a:gs pos="64000">
              <a:srgbClr val="FFFF00"/>
            </a:gs>
            <a:gs pos="1000">
              <a:srgbClr val="008000"/>
            </a:gs>
            <a:gs pos="99000">
              <a:srgbClr val="FF0000"/>
            </a:gs>
          </a:gsLst>
        </a:gradFill>
        <a:ln>
          <a:solidFill>
            <a:schemeClr val="tx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4800">
              <a:solidFill>
                <a:srgbClr val="000000"/>
              </a:solidFill>
            </a:rPr>
            <a:t>1</a:t>
          </a:r>
        </a:p>
        <a:p>
          <a:pPr algn="ctr"/>
          <a:r>
            <a:rPr lang="en-US" sz="4800">
              <a:solidFill>
                <a:schemeClr val="tx1"/>
              </a:solidFill>
            </a:rPr>
            <a:t>2</a:t>
          </a:r>
        </a:p>
        <a:p>
          <a:pPr algn="ctr"/>
          <a:r>
            <a:rPr lang="en-US" sz="4800">
              <a:solidFill>
                <a:schemeClr val="tx1"/>
              </a:solidFill>
            </a:rPr>
            <a:t>34</a:t>
          </a:r>
        </a:p>
      </xdr:txBody>
    </xdr:sp>
    <xdr:clientData/>
  </xdr:twoCellAnchor>
  <xdr:twoCellAnchor>
    <xdr:from>
      <xdr:col>0</xdr:col>
      <xdr:colOff>0</xdr:colOff>
      <xdr:row>1</xdr:row>
      <xdr:rowOff>0</xdr:rowOff>
    </xdr:from>
    <xdr:to>
      <xdr:col>0</xdr:col>
      <xdr:colOff>503032</xdr:colOff>
      <xdr:row>13</xdr:row>
      <xdr:rowOff>0</xdr:rowOff>
    </xdr:to>
    <xdr:sp macro="" textlink="">
      <xdr:nvSpPr>
        <xdr:cNvPr id="6" name="Rectangle 8">
          <a:extLst>
            <a:ext uri="{FF2B5EF4-FFF2-40B4-BE49-F238E27FC236}">
              <a16:creationId xmlns:a16="http://schemas.microsoft.com/office/drawing/2014/main" id="{00000000-0008-0000-0300-000006000000}"/>
            </a:ext>
          </a:extLst>
        </xdr:cNvPr>
        <xdr:cNvSpPr/>
      </xdr:nvSpPr>
      <xdr:spPr>
        <a:xfrm flipH="1">
          <a:off x="0" y="247650"/>
          <a:ext cx="503032" cy="5067300"/>
        </a:xfrm>
        <a:prstGeom prst="rect">
          <a:avLst/>
        </a:prstGeom>
        <a:gradFill>
          <a:gsLst>
            <a:gs pos="0">
              <a:schemeClr val="accent1">
                <a:tint val="100000"/>
                <a:shade val="100000"/>
                <a:satMod val="130000"/>
              </a:schemeClr>
            </a:gs>
            <a:gs pos="100000">
              <a:schemeClr val="accent1">
                <a:tint val="50000"/>
                <a:shade val="100000"/>
                <a:satMod val="350000"/>
              </a:schemeClr>
            </a:gs>
            <a:gs pos="40000">
              <a:srgbClr val="FFFF00"/>
            </a:gs>
            <a:gs pos="64000">
              <a:srgbClr val="FFFF00"/>
            </a:gs>
            <a:gs pos="1000">
              <a:srgbClr val="008000"/>
            </a:gs>
            <a:gs pos="99000">
              <a:srgbClr val="FF0000"/>
            </a:gs>
          </a:gsLst>
        </a:gradFill>
        <a:ln>
          <a:solidFill>
            <a:schemeClr val="tx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4000">
              <a:solidFill>
                <a:srgbClr val="000000"/>
              </a:solidFill>
            </a:rPr>
            <a:t>1</a:t>
          </a:r>
        </a:p>
        <a:p>
          <a:pPr algn="ctr"/>
          <a:endParaRPr lang="en-US" sz="4000">
            <a:solidFill>
              <a:srgbClr val="000000"/>
            </a:solidFill>
          </a:endParaRPr>
        </a:p>
        <a:p>
          <a:pPr algn="ctr"/>
          <a:r>
            <a:rPr lang="en-US" sz="4000">
              <a:solidFill>
                <a:schemeClr val="tx1"/>
              </a:solidFill>
            </a:rPr>
            <a:t>2</a:t>
          </a:r>
        </a:p>
        <a:p>
          <a:pPr algn="ctr"/>
          <a:endParaRPr lang="en-US" sz="4000">
            <a:solidFill>
              <a:schemeClr val="tx1"/>
            </a:solidFill>
          </a:endParaRPr>
        </a:p>
        <a:p>
          <a:pPr algn="ctr"/>
          <a:r>
            <a:rPr lang="en-US" sz="4000">
              <a:solidFill>
                <a:schemeClr val="tx1"/>
              </a:solidFill>
            </a:rPr>
            <a:t>3</a:t>
          </a:r>
        </a:p>
        <a:p>
          <a:pPr algn="ctr"/>
          <a:endParaRPr lang="en-US" sz="4000">
            <a:solidFill>
              <a:schemeClr val="tx1"/>
            </a:solidFill>
          </a:endParaRPr>
        </a:p>
        <a:p>
          <a:pPr algn="ctr"/>
          <a:r>
            <a:rPr lang="en-US" sz="4000">
              <a:solidFill>
                <a:schemeClr val="tx1"/>
              </a:solidFill>
            </a:rPr>
            <a:t>4</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5">
    <tabColor theme="0"/>
    <pageSetUpPr fitToPage="1"/>
  </sheetPr>
  <dimension ref="A1:F28"/>
  <sheetViews>
    <sheetView showGridLines="0" tabSelected="1" topLeftCell="A24" zoomScale="240" zoomScaleNormal="240" zoomScalePageLayoutView="200" workbookViewId="0">
      <selection activeCell="A28" sqref="A28"/>
    </sheetView>
  </sheetViews>
  <sheetFormatPr baseColWidth="10" defaultColWidth="8.83203125" defaultRowHeight="13" x14ac:dyDescent="0.15"/>
  <cols>
    <col min="1" max="1" width="29.83203125" style="25" customWidth="1"/>
    <col min="2" max="2" width="72" style="25" customWidth="1"/>
    <col min="3" max="16384" width="8.83203125" style="25"/>
  </cols>
  <sheetData>
    <row r="1" spans="1:6" ht="24" customHeight="1" thickBot="1" x14ac:dyDescent="0.2">
      <c r="A1" s="131" t="s">
        <v>70</v>
      </c>
      <c r="B1" s="132"/>
    </row>
    <row r="2" spans="1:6" ht="14" thickBot="1" x14ac:dyDescent="0.2">
      <c r="A2" s="47" t="s">
        <v>70</v>
      </c>
      <c r="B2" s="47"/>
    </row>
    <row r="3" spans="1:6" ht="25" customHeight="1" x14ac:dyDescent="0.15">
      <c r="A3" s="135" t="s">
        <v>51</v>
      </c>
      <c r="B3" s="136"/>
    </row>
    <row r="4" spans="1:6" ht="72" customHeight="1" x14ac:dyDescent="0.15">
      <c r="A4" s="77" t="s">
        <v>81</v>
      </c>
      <c r="B4" s="41" t="s">
        <v>84</v>
      </c>
      <c r="C4" s="10"/>
      <c r="D4" s="10"/>
      <c r="E4" s="10"/>
      <c r="F4" s="10"/>
    </row>
    <row r="5" spans="1:6" ht="81.75" customHeight="1" x14ac:dyDescent="0.15">
      <c r="A5" s="77" t="s">
        <v>82</v>
      </c>
      <c r="B5" s="41" t="s">
        <v>85</v>
      </c>
    </row>
    <row r="6" spans="1:6" ht="68.25" customHeight="1" x14ac:dyDescent="0.15">
      <c r="A6" s="77" t="s">
        <v>86</v>
      </c>
      <c r="B6" s="130" t="s">
        <v>119</v>
      </c>
    </row>
    <row r="7" spans="1:6" ht="92.25" customHeight="1" x14ac:dyDescent="0.15">
      <c r="A7" s="78" t="s">
        <v>87</v>
      </c>
      <c r="B7" s="130" t="s">
        <v>120</v>
      </c>
    </row>
    <row r="8" spans="1:6" ht="14" thickBot="1" x14ac:dyDescent="0.2">
      <c r="A8" s="46"/>
      <c r="B8" s="47"/>
    </row>
    <row r="9" spans="1:6" ht="25" customHeight="1" x14ac:dyDescent="0.15">
      <c r="A9" s="133" t="s">
        <v>53</v>
      </c>
      <c r="B9" s="134"/>
    </row>
    <row r="10" spans="1:6" ht="14" x14ac:dyDescent="0.15">
      <c r="A10" s="42" t="s">
        <v>0</v>
      </c>
      <c r="B10" s="43" t="s">
        <v>52</v>
      </c>
    </row>
    <row r="11" spans="1:6" ht="28" x14ac:dyDescent="0.15">
      <c r="A11" s="126" t="s">
        <v>115</v>
      </c>
      <c r="B11" s="127" t="s">
        <v>116</v>
      </c>
    </row>
    <row r="12" spans="1:6" ht="28" x14ac:dyDescent="0.15">
      <c r="A12" s="42" t="s">
        <v>1</v>
      </c>
      <c r="B12" s="43" t="s">
        <v>56</v>
      </c>
    </row>
    <row r="13" spans="1:6" ht="14" x14ac:dyDescent="0.15">
      <c r="A13" s="42" t="s">
        <v>2</v>
      </c>
      <c r="B13" s="43" t="s">
        <v>57</v>
      </c>
    </row>
    <row r="14" spans="1:6" ht="14" x14ac:dyDescent="0.15">
      <c r="A14" s="42" t="s">
        <v>58</v>
      </c>
      <c r="B14" s="43" t="s">
        <v>61</v>
      </c>
    </row>
    <row r="15" spans="1:6" ht="12.75" customHeight="1" x14ac:dyDescent="0.15">
      <c r="A15" s="42" t="s">
        <v>59</v>
      </c>
      <c r="B15" s="43" t="s">
        <v>54</v>
      </c>
    </row>
    <row r="16" spans="1:6" ht="24.75" customHeight="1" x14ac:dyDescent="0.15">
      <c r="A16" s="42" t="s">
        <v>60</v>
      </c>
      <c r="B16" s="43" t="s">
        <v>55</v>
      </c>
    </row>
    <row r="17" spans="1:2" ht="24.75" customHeight="1" x14ac:dyDescent="0.15">
      <c r="A17" s="42" t="s">
        <v>90</v>
      </c>
      <c r="B17" s="43" t="s">
        <v>92</v>
      </c>
    </row>
    <row r="18" spans="1:2" ht="24.75" customHeight="1" thickBot="1" x14ac:dyDescent="0.2">
      <c r="A18" s="44" t="s">
        <v>91</v>
      </c>
      <c r="B18" s="45" t="s">
        <v>93</v>
      </c>
    </row>
    <row r="19" spans="1:2" ht="14" thickBot="1" x14ac:dyDescent="0.2">
      <c r="A19" s="47"/>
      <c r="B19" s="47"/>
    </row>
    <row r="20" spans="1:2" ht="25" customHeight="1" x14ac:dyDescent="0.15">
      <c r="A20" s="133" t="s">
        <v>66</v>
      </c>
      <c r="B20" s="134"/>
    </row>
    <row r="21" spans="1:2" ht="14" x14ac:dyDescent="0.15">
      <c r="A21" s="118" t="s">
        <v>68</v>
      </c>
      <c r="B21" s="119" t="s">
        <v>69</v>
      </c>
    </row>
    <row r="22" spans="1:2" ht="140" x14ac:dyDescent="0.15">
      <c r="A22" s="118" t="s">
        <v>67</v>
      </c>
      <c r="B22" s="120" t="s">
        <v>71</v>
      </c>
    </row>
    <row r="23" spans="1:2" ht="56" x14ac:dyDescent="0.15">
      <c r="A23" s="118" t="s">
        <v>75</v>
      </c>
      <c r="B23" s="118" t="s">
        <v>74</v>
      </c>
    </row>
    <row r="24" spans="1:2" ht="56" x14ac:dyDescent="0.15">
      <c r="A24" s="118" t="s">
        <v>83</v>
      </c>
      <c r="B24" s="118" t="s">
        <v>94</v>
      </c>
    </row>
    <row r="25" spans="1:2" ht="28" x14ac:dyDescent="0.15">
      <c r="A25" s="118" t="s">
        <v>96</v>
      </c>
      <c r="B25" s="121" t="s">
        <v>97</v>
      </c>
    </row>
    <row r="26" spans="1:2" ht="14" x14ac:dyDescent="0.15">
      <c r="A26" s="118" t="s">
        <v>104</v>
      </c>
      <c r="B26" s="118" t="s">
        <v>105</v>
      </c>
    </row>
    <row r="27" spans="1:2" ht="28" x14ac:dyDescent="0.15">
      <c r="A27" s="121" t="s">
        <v>108</v>
      </c>
      <c r="B27" s="121" t="s">
        <v>113</v>
      </c>
    </row>
    <row r="28" spans="1:2" ht="14" x14ac:dyDescent="0.15">
      <c r="A28" s="121" t="s">
        <v>121</v>
      </c>
      <c r="B28" s="121" t="s">
        <v>122</v>
      </c>
    </row>
  </sheetData>
  <sheetProtection sheet="1" objects="1" scenarios="1" selectLockedCells="1"/>
  <mergeCells count="4">
    <mergeCell ref="A1:B1"/>
    <mergeCell ref="A9:B9"/>
    <mergeCell ref="A3:B3"/>
    <mergeCell ref="A20:B20"/>
  </mergeCells>
  <pageMargins left="0.70866141732283472" right="0.70866141732283472" top="0.74803149606299213" bottom="0.74803149606299213" header="0.31496062992125984" footer="0.31496062992125984"/>
  <pageSetup paperSize="9" scale="87" fitToHeight="9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14999847407452621"/>
    <pageSetUpPr fitToPage="1"/>
  </sheetPr>
  <dimension ref="A1:AH284"/>
  <sheetViews>
    <sheetView showGridLines="0" showZeros="0" zoomScale="140" zoomScaleNormal="140" workbookViewId="0">
      <pane ySplit="4" topLeftCell="A5" activePane="bottomLeft" state="frozen"/>
      <selection pane="bottomLeft" activeCell="D7" sqref="D7"/>
    </sheetView>
  </sheetViews>
  <sheetFormatPr baseColWidth="10" defaultColWidth="8.83203125" defaultRowHeight="13" x14ac:dyDescent="0.15"/>
  <cols>
    <col min="1" max="1" width="9.33203125" style="11" customWidth="1"/>
    <col min="2" max="2" width="29.33203125" style="40" customWidth="1"/>
    <col min="3" max="3" width="6.5" customWidth="1"/>
    <col min="4" max="4" width="35.6640625" style="37" customWidth="1"/>
    <col min="5" max="5" width="35.6640625" style="21" customWidth="1"/>
    <col min="6" max="6" width="35.6640625" customWidth="1"/>
    <col min="7" max="7" width="5.6640625" style="11" customWidth="1"/>
    <col min="8" max="8" width="4.83203125" style="11" hidden="1" customWidth="1"/>
    <col min="9" max="9" width="5.83203125" style="11" hidden="1" customWidth="1"/>
    <col min="10" max="10" width="5.1640625" style="11" hidden="1" customWidth="1"/>
    <col min="11" max="11" width="0.1640625" style="11" customWidth="1"/>
    <col min="12" max="12" width="5.6640625" style="11" customWidth="1"/>
    <col min="13" max="13" width="4.83203125" style="11" hidden="1" customWidth="1"/>
    <col min="14" max="14" width="5.33203125" style="11" hidden="1" customWidth="1"/>
    <col min="15" max="15" width="6.6640625" style="11" hidden="1" customWidth="1"/>
    <col min="16" max="16" width="0.1640625" style="11" customWidth="1"/>
    <col min="17" max="17" width="5.6640625" style="21" customWidth="1"/>
    <col min="18" max="18" width="15.1640625" style="21" customWidth="1"/>
    <col min="19" max="19" width="30.6640625" style="21" customWidth="1"/>
    <col min="20" max="20" width="20.6640625" style="11" customWidth="1"/>
    <col min="21" max="21" width="20.6640625" style="21" customWidth="1"/>
    <col min="22" max="23" width="15.6640625" style="21" customWidth="1"/>
    <col min="24" max="24" width="5.6640625" style="11" customWidth="1"/>
    <col min="25" max="25" width="6" style="11" hidden="1" customWidth="1"/>
    <col min="26" max="26" width="4.5" style="11" hidden="1" customWidth="1"/>
    <col min="27" max="27" width="4.83203125" style="11" hidden="1" customWidth="1"/>
    <col min="28" max="28" width="0.1640625" style="11" customWidth="1"/>
    <col min="29" max="29" width="5.6640625" style="11" customWidth="1"/>
    <col min="30" max="30" width="4.6640625" style="11" hidden="1" customWidth="1"/>
    <col min="31" max="31" width="5" style="11" hidden="1" customWidth="1"/>
    <col min="32" max="32" width="5.5" style="11" hidden="1" customWidth="1"/>
    <col min="33" max="33" width="0.1640625" style="11" customWidth="1"/>
    <col min="34" max="34" width="5.6640625" style="21" customWidth="1"/>
    <col min="35" max="16384" width="8.83203125" style="11"/>
  </cols>
  <sheetData>
    <row r="1" spans="1:34" ht="36.75" customHeight="1" thickTop="1" thickBot="1" x14ac:dyDescent="0.2">
      <c r="A1" s="145" t="s">
        <v>98</v>
      </c>
      <c r="B1" s="146"/>
      <c r="C1" s="146"/>
      <c r="D1" s="146"/>
      <c r="E1" s="147"/>
      <c r="F1" s="164" t="s">
        <v>62</v>
      </c>
      <c r="G1" s="165"/>
      <c r="H1" s="165"/>
      <c r="I1" s="165"/>
      <c r="J1" s="166"/>
      <c r="K1" s="166"/>
      <c r="L1" s="166"/>
      <c r="M1" s="166"/>
      <c r="N1" s="166"/>
      <c r="O1" s="166"/>
      <c r="P1" s="166"/>
      <c r="Q1" s="166"/>
      <c r="R1" s="167"/>
      <c r="S1" s="148" t="s">
        <v>78</v>
      </c>
      <c r="T1" s="149"/>
      <c r="U1" s="149"/>
      <c r="V1" s="149"/>
      <c r="W1" s="149"/>
      <c r="X1" s="149"/>
      <c r="Y1" s="149"/>
      <c r="Z1" s="149"/>
      <c r="AA1" s="149"/>
      <c r="AB1" s="149"/>
      <c r="AC1" s="149"/>
      <c r="AD1" s="149"/>
      <c r="AE1" s="149"/>
      <c r="AF1" s="149"/>
      <c r="AG1" s="149"/>
      <c r="AH1" s="150"/>
    </row>
    <row r="2" spans="1:34" ht="33.75" customHeight="1" thickBot="1" x14ac:dyDescent="0.2">
      <c r="A2" s="151" t="s">
        <v>100</v>
      </c>
      <c r="B2" s="152"/>
      <c r="C2" s="143" t="s">
        <v>99</v>
      </c>
      <c r="D2" s="158"/>
      <c r="E2" s="143" t="s">
        <v>101</v>
      </c>
      <c r="F2" s="160" t="s">
        <v>102</v>
      </c>
      <c r="G2" s="155" t="s">
        <v>80</v>
      </c>
      <c r="H2" s="156"/>
      <c r="I2" s="156"/>
      <c r="J2" s="156"/>
      <c r="K2" s="156"/>
      <c r="L2" s="156"/>
      <c r="M2" s="156"/>
      <c r="N2" s="156"/>
      <c r="O2" s="156"/>
      <c r="P2" s="156"/>
      <c r="Q2" s="157"/>
      <c r="R2" s="172" t="s">
        <v>117</v>
      </c>
      <c r="S2" s="175" t="s">
        <v>88</v>
      </c>
      <c r="T2" s="175" t="s">
        <v>89</v>
      </c>
      <c r="U2" s="178" t="s">
        <v>114</v>
      </c>
      <c r="V2" s="112" t="s">
        <v>95</v>
      </c>
      <c r="W2" s="112" t="s">
        <v>112</v>
      </c>
      <c r="X2" s="181" t="s">
        <v>79</v>
      </c>
      <c r="Y2" s="182"/>
      <c r="Z2" s="182"/>
      <c r="AA2" s="182"/>
      <c r="AB2" s="182"/>
      <c r="AC2" s="182"/>
      <c r="AD2" s="182"/>
      <c r="AE2" s="182"/>
      <c r="AF2" s="182"/>
      <c r="AG2" s="182"/>
      <c r="AH2" s="183"/>
    </row>
    <row r="3" spans="1:34" ht="47" customHeight="1" thickBot="1" x14ac:dyDescent="0.2">
      <c r="A3" s="153"/>
      <c r="B3" s="154"/>
      <c r="C3" s="144"/>
      <c r="D3" s="159"/>
      <c r="E3" s="144"/>
      <c r="F3" s="161"/>
      <c r="G3" s="168" t="s">
        <v>1</v>
      </c>
      <c r="H3" s="67"/>
      <c r="I3" s="67"/>
      <c r="J3" s="67"/>
      <c r="K3" s="67"/>
      <c r="L3" s="170" t="s">
        <v>2</v>
      </c>
      <c r="M3" s="68"/>
      <c r="N3" s="68"/>
      <c r="O3" s="68"/>
      <c r="P3" s="68"/>
      <c r="Q3" s="162" t="s">
        <v>3</v>
      </c>
      <c r="R3" s="173"/>
      <c r="S3" s="176"/>
      <c r="T3" s="176"/>
      <c r="U3" s="179"/>
      <c r="V3" s="122" t="s">
        <v>110</v>
      </c>
      <c r="W3" s="122" t="s">
        <v>111</v>
      </c>
      <c r="X3" s="137" t="s">
        <v>1</v>
      </c>
      <c r="Y3" s="73"/>
      <c r="Z3" s="73"/>
      <c r="AA3" s="73"/>
      <c r="AB3" s="73"/>
      <c r="AC3" s="139" t="s">
        <v>2</v>
      </c>
      <c r="AD3" s="74"/>
      <c r="AE3" s="74"/>
      <c r="AF3" s="74"/>
      <c r="AG3" s="74"/>
      <c r="AH3" s="141" t="s">
        <v>3</v>
      </c>
    </row>
    <row r="4" spans="1:34" ht="23" customHeight="1" thickBot="1" x14ac:dyDescent="0.2">
      <c r="A4" s="83" t="s">
        <v>5</v>
      </c>
      <c r="B4" s="71" t="s">
        <v>103</v>
      </c>
      <c r="C4" s="72" t="s">
        <v>4</v>
      </c>
      <c r="D4" s="84" t="s">
        <v>0</v>
      </c>
      <c r="E4" s="84" t="s">
        <v>60</v>
      </c>
      <c r="F4" s="93" t="s">
        <v>1</v>
      </c>
      <c r="G4" s="169"/>
      <c r="H4" s="69"/>
      <c r="I4" s="69"/>
      <c r="J4" s="69"/>
      <c r="K4" s="69"/>
      <c r="L4" s="171"/>
      <c r="M4" s="70"/>
      <c r="N4" s="70"/>
      <c r="O4" s="70"/>
      <c r="P4" s="70"/>
      <c r="Q4" s="163"/>
      <c r="R4" s="174"/>
      <c r="S4" s="177"/>
      <c r="T4" s="177"/>
      <c r="U4" s="180"/>
      <c r="V4" s="113"/>
      <c r="W4" s="113"/>
      <c r="X4" s="138"/>
      <c r="Y4" s="75"/>
      <c r="Z4" s="75"/>
      <c r="AA4" s="75"/>
      <c r="AB4" s="75"/>
      <c r="AC4" s="140"/>
      <c r="AD4" s="76"/>
      <c r="AE4" s="76"/>
      <c r="AF4" s="76"/>
      <c r="AG4" s="76"/>
      <c r="AH4" s="142"/>
    </row>
    <row r="5" spans="1:34" s="14" customFormat="1" ht="45" x14ac:dyDescent="0.15">
      <c r="A5" s="85">
        <v>1</v>
      </c>
      <c r="B5" s="79" t="s">
        <v>124</v>
      </c>
      <c r="C5" s="80">
        <v>1</v>
      </c>
      <c r="D5" s="86" t="s">
        <v>125</v>
      </c>
      <c r="E5" s="86" t="s">
        <v>127</v>
      </c>
      <c r="F5" s="94" t="s">
        <v>126</v>
      </c>
      <c r="G5" s="51">
        <v>4</v>
      </c>
      <c r="H5" s="13">
        <f t="shared" ref="H5:H44" si="0">SUM(G5-0.5)</f>
        <v>3.5</v>
      </c>
      <c r="I5" s="13">
        <f t="shared" ref="I5:I44" si="1">SUM(H5-0.4)</f>
        <v>3.1</v>
      </c>
      <c r="J5" s="13">
        <f t="shared" ref="J5:J44" si="2">SUM(H5+0.4)</f>
        <v>3.9</v>
      </c>
      <c r="K5" s="13">
        <f t="shared" ref="K5:K44" ca="1" si="3">RAND()*(J5-I5)+I5</f>
        <v>3.5933586820192347</v>
      </c>
      <c r="L5" s="52">
        <v>2</v>
      </c>
      <c r="M5" s="13">
        <f t="shared" ref="M5:M44" si="4">SUM(L5-0.5)</f>
        <v>1.5</v>
      </c>
      <c r="N5" s="13">
        <f t="shared" ref="N5:N44" si="5">SUM(M5-0.4)</f>
        <v>1.1000000000000001</v>
      </c>
      <c r="O5" s="13">
        <f t="shared" ref="O5:O44" si="6">SUM(M5+0.4)</f>
        <v>1.9</v>
      </c>
      <c r="P5" s="13">
        <f t="shared" ref="P5:P44" ca="1" si="7">RAND()*(O5-N5)+N5</f>
        <v>1.3531221163101868</v>
      </c>
      <c r="Q5" s="55">
        <f t="shared" ref="Q5:Q44" si="8">SUM(G5*L5)</f>
        <v>8</v>
      </c>
      <c r="R5" s="95" t="s">
        <v>123</v>
      </c>
      <c r="S5" s="81" t="s">
        <v>131</v>
      </c>
      <c r="T5" s="81" t="s">
        <v>132</v>
      </c>
      <c r="U5" s="82" t="s">
        <v>133</v>
      </c>
      <c r="V5" s="128" t="s">
        <v>134</v>
      </c>
      <c r="W5" s="114" t="s">
        <v>135</v>
      </c>
      <c r="X5" s="57">
        <v>4</v>
      </c>
      <c r="Y5" s="66">
        <f t="shared" ref="Y5:Y44" si="9">SUM(X5-0.5)</f>
        <v>3.5</v>
      </c>
      <c r="Z5" s="66">
        <f t="shared" ref="Z5:Z44" si="10">SUM(Y5-0.4)</f>
        <v>3.1</v>
      </c>
      <c r="AA5" s="66">
        <f t="shared" ref="AA5:AA44" si="11">SUM(Y5+0.4)</f>
        <v>3.9</v>
      </c>
      <c r="AB5" s="66">
        <f t="shared" ref="AB5:AB44" ca="1" si="12">RAND()*(AA5-Z5)+Z5</f>
        <v>3.4675632507097367</v>
      </c>
      <c r="AC5" s="59">
        <v>1</v>
      </c>
      <c r="AD5" s="66">
        <f t="shared" ref="AD5:AD44" si="13">SUM(AC5-0.5)</f>
        <v>0.5</v>
      </c>
      <c r="AE5" s="66">
        <f t="shared" ref="AE5:AE44" si="14">SUM(AD5-0.4)</f>
        <v>9.9999999999999978E-2</v>
      </c>
      <c r="AF5" s="66">
        <f t="shared" ref="AF5:AF44" si="15">SUM(AD5+0.4)</f>
        <v>0.9</v>
      </c>
      <c r="AG5" s="66">
        <f t="shared" ref="AG5:AG44" ca="1" si="16">RAND()*(AF5-AE5)+AE5</f>
        <v>0.45815993009318029</v>
      </c>
      <c r="AH5" s="104">
        <f t="shared" ref="AH5:AH44" si="17">SUM(X5*AC5)</f>
        <v>4</v>
      </c>
    </row>
    <row r="6" spans="1:34" s="14" customFormat="1" ht="60" x14ac:dyDescent="0.15">
      <c r="A6" s="87"/>
      <c r="B6" s="48"/>
      <c r="C6" s="50">
        <v>2</v>
      </c>
      <c r="D6" s="88" t="s">
        <v>128</v>
      </c>
      <c r="E6" s="88" t="s">
        <v>129</v>
      </c>
      <c r="F6" s="96" t="s">
        <v>130</v>
      </c>
      <c r="G6" s="53">
        <v>3</v>
      </c>
      <c r="H6" s="12">
        <f t="shared" si="0"/>
        <v>2.5</v>
      </c>
      <c r="I6" s="12">
        <f t="shared" si="1"/>
        <v>2.1</v>
      </c>
      <c r="J6" s="12">
        <f t="shared" si="2"/>
        <v>2.9</v>
      </c>
      <c r="K6" s="12">
        <f t="shared" ca="1" si="3"/>
        <v>2.8888307849509771</v>
      </c>
      <c r="L6" s="54">
        <v>4</v>
      </c>
      <c r="M6" s="12">
        <f t="shared" si="4"/>
        <v>3.5</v>
      </c>
      <c r="N6" s="12">
        <f t="shared" si="5"/>
        <v>3.1</v>
      </c>
      <c r="O6" s="12">
        <f t="shared" si="6"/>
        <v>3.9</v>
      </c>
      <c r="P6" s="12">
        <f t="shared" ca="1" si="7"/>
        <v>3.6913619808632778</v>
      </c>
      <c r="Q6" s="56">
        <f t="shared" si="8"/>
        <v>12</v>
      </c>
      <c r="R6" s="97" t="s">
        <v>123</v>
      </c>
      <c r="S6" s="63" t="s">
        <v>136</v>
      </c>
      <c r="T6" s="63" t="s">
        <v>137</v>
      </c>
      <c r="U6" s="64" t="s">
        <v>133</v>
      </c>
      <c r="V6" s="123" t="s">
        <v>134</v>
      </c>
      <c r="W6" s="115" t="s">
        <v>135</v>
      </c>
      <c r="X6" s="58">
        <v>3</v>
      </c>
      <c r="Y6" s="65">
        <f t="shared" si="9"/>
        <v>2.5</v>
      </c>
      <c r="Z6" s="65">
        <f t="shared" si="10"/>
        <v>2.1</v>
      </c>
      <c r="AA6" s="65">
        <f t="shared" si="11"/>
        <v>2.9</v>
      </c>
      <c r="AB6" s="65">
        <f t="shared" ca="1" si="12"/>
        <v>2.6273697790127781</v>
      </c>
      <c r="AC6" s="60">
        <v>2</v>
      </c>
      <c r="AD6" s="65">
        <f t="shared" si="13"/>
        <v>1.5</v>
      </c>
      <c r="AE6" s="65">
        <f t="shared" si="14"/>
        <v>1.1000000000000001</v>
      </c>
      <c r="AF6" s="65">
        <f t="shared" si="15"/>
        <v>1.9</v>
      </c>
      <c r="AG6" s="65">
        <f t="shared" ca="1" si="16"/>
        <v>1.3888545111440267</v>
      </c>
      <c r="AH6" s="105">
        <f t="shared" si="17"/>
        <v>6</v>
      </c>
    </row>
    <row r="7" spans="1:34" s="14" customFormat="1" ht="16" x14ac:dyDescent="0.15">
      <c r="A7" s="87"/>
      <c r="B7" s="48"/>
      <c r="C7" s="50">
        <v>3</v>
      </c>
      <c r="D7" s="88"/>
      <c r="E7" s="88"/>
      <c r="F7" s="96"/>
      <c r="G7" s="53"/>
      <c r="H7" s="12">
        <f t="shared" si="0"/>
        <v>-0.5</v>
      </c>
      <c r="I7" s="12">
        <f t="shared" si="1"/>
        <v>-0.9</v>
      </c>
      <c r="J7" s="12">
        <f t="shared" si="2"/>
        <v>-9.9999999999999978E-2</v>
      </c>
      <c r="K7" s="12">
        <f t="shared" ca="1" si="3"/>
        <v>-0.6761893805234811</v>
      </c>
      <c r="L7" s="54"/>
      <c r="M7" s="12">
        <f t="shared" si="4"/>
        <v>-0.5</v>
      </c>
      <c r="N7" s="12">
        <f t="shared" si="5"/>
        <v>-0.9</v>
      </c>
      <c r="O7" s="12">
        <f t="shared" si="6"/>
        <v>-9.9999999999999978E-2</v>
      </c>
      <c r="P7" s="12">
        <f t="shared" ca="1" si="7"/>
        <v>-0.31481001923131435</v>
      </c>
      <c r="Q7" s="56">
        <f t="shared" si="8"/>
        <v>0</v>
      </c>
      <c r="R7" s="97"/>
      <c r="S7" s="62"/>
      <c r="T7" s="62"/>
      <c r="U7" s="61"/>
      <c r="V7" s="124"/>
      <c r="W7" s="116"/>
      <c r="X7" s="58"/>
      <c r="Y7" s="65">
        <f t="shared" si="9"/>
        <v>-0.5</v>
      </c>
      <c r="Z7" s="65">
        <f t="shared" si="10"/>
        <v>-0.9</v>
      </c>
      <c r="AA7" s="65">
        <f t="shared" si="11"/>
        <v>-9.9999999999999978E-2</v>
      </c>
      <c r="AB7" s="65">
        <f t="shared" ca="1" si="12"/>
        <v>-0.45241462317672465</v>
      </c>
      <c r="AC7" s="60"/>
      <c r="AD7" s="65">
        <f t="shared" si="13"/>
        <v>-0.5</v>
      </c>
      <c r="AE7" s="65">
        <f t="shared" si="14"/>
        <v>-0.9</v>
      </c>
      <c r="AF7" s="65">
        <f t="shared" si="15"/>
        <v>-9.9999999999999978E-2</v>
      </c>
      <c r="AG7" s="65">
        <f t="shared" ca="1" si="16"/>
        <v>-0.83455753464854099</v>
      </c>
      <c r="AH7" s="105">
        <f t="shared" si="17"/>
        <v>0</v>
      </c>
    </row>
    <row r="8" spans="1:34" s="14" customFormat="1" ht="16" x14ac:dyDescent="0.15">
      <c r="A8" s="87"/>
      <c r="B8" s="48"/>
      <c r="C8" s="50">
        <v>4</v>
      </c>
      <c r="D8" s="88"/>
      <c r="E8" s="88"/>
      <c r="F8" s="96"/>
      <c r="G8" s="53"/>
      <c r="H8" s="12">
        <f t="shared" si="0"/>
        <v>-0.5</v>
      </c>
      <c r="I8" s="12">
        <f t="shared" si="1"/>
        <v>-0.9</v>
      </c>
      <c r="J8" s="12">
        <f t="shared" si="2"/>
        <v>-9.9999999999999978E-2</v>
      </c>
      <c r="K8" s="12">
        <f t="shared" ca="1" si="3"/>
        <v>-0.50866866364457386</v>
      </c>
      <c r="L8" s="54"/>
      <c r="M8" s="12">
        <f t="shared" si="4"/>
        <v>-0.5</v>
      </c>
      <c r="N8" s="12">
        <f t="shared" si="5"/>
        <v>-0.9</v>
      </c>
      <c r="O8" s="12">
        <f t="shared" si="6"/>
        <v>-9.9999999999999978E-2</v>
      </c>
      <c r="P8" s="12">
        <f t="shared" ca="1" si="7"/>
        <v>-0.33071980065576234</v>
      </c>
      <c r="Q8" s="56">
        <f t="shared" si="8"/>
        <v>0</v>
      </c>
      <c r="R8" s="97"/>
      <c r="S8" s="63"/>
      <c r="T8" s="63"/>
      <c r="U8" s="64"/>
      <c r="V8" s="123"/>
      <c r="W8" s="115"/>
      <c r="X8" s="58"/>
      <c r="Y8" s="65">
        <f t="shared" si="9"/>
        <v>-0.5</v>
      </c>
      <c r="Z8" s="65">
        <f t="shared" si="10"/>
        <v>-0.9</v>
      </c>
      <c r="AA8" s="65">
        <f t="shared" si="11"/>
        <v>-9.9999999999999978E-2</v>
      </c>
      <c r="AB8" s="65">
        <f t="shared" ca="1" si="12"/>
        <v>-0.72110358506710115</v>
      </c>
      <c r="AC8" s="60"/>
      <c r="AD8" s="65">
        <f t="shared" si="13"/>
        <v>-0.5</v>
      </c>
      <c r="AE8" s="65">
        <f t="shared" si="14"/>
        <v>-0.9</v>
      </c>
      <c r="AF8" s="65">
        <f t="shared" si="15"/>
        <v>-9.9999999999999978E-2</v>
      </c>
      <c r="AG8" s="65">
        <f t="shared" ca="1" si="16"/>
        <v>-0.80527918728265557</v>
      </c>
      <c r="AH8" s="105">
        <f t="shared" si="17"/>
        <v>0</v>
      </c>
    </row>
    <row r="9" spans="1:34" s="14" customFormat="1" ht="16" x14ac:dyDescent="0.15">
      <c r="A9" s="87"/>
      <c r="B9" s="48"/>
      <c r="C9" s="50">
        <v>5</v>
      </c>
      <c r="D9" s="88"/>
      <c r="E9" s="88"/>
      <c r="F9" s="96"/>
      <c r="G9" s="53"/>
      <c r="H9" s="12">
        <f t="shared" si="0"/>
        <v>-0.5</v>
      </c>
      <c r="I9" s="12">
        <f t="shared" si="1"/>
        <v>-0.9</v>
      </c>
      <c r="J9" s="12">
        <f t="shared" si="2"/>
        <v>-9.9999999999999978E-2</v>
      </c>
      <c r="K9" s="12">
        <f t="shared" ca="1" si="3"/>
        <v>-0.73050369987219788</v>
      </c>
      <c r="L9" s="54"/>
      <c r="M9" s="12">
        <f t="shared" si="4"/>
        <v>-0.5</v>
      </c>
      <c r="N9" s="12">
        <f t="shared" si="5"/>
        <v>-0.9</v>
      </c>
      <c r="O9" s="12">
        <f t="shared" si="6"/>
        <v>-9.9999999999999978E-2</v>
      </c>
      <c r="P9" s="12">
        <f t="shared" ca="1" si="7"/>
        <v>-0.13006770636454101</v>
      </c>
      <c r="Q9" s="56">
        <f t="shared" si="8"/>
        <v>0</v>
      </c>
      <c r="R9" s="97"/>
      <c r="S9" s="62"/>
      <c r="T9" s="62"/>
      <c r="U9" s="61"/>
      <c r="V9" s="124"/>
      <c r="W9" s="116"/>
      <c r="X9" s="58"/>
      <c r="Y9" s="65">
        <f t="shared" si="9"/>
        <v>-0.5</v>
      </c>
      <c r="Z9" s="65">
        <f t="shared" si="10"/>
        <v>-0.9</v>
      </c>
      <c r="AA9" s="65">
        <f t="shared" si="11"/>
        <v>-9.9999999999999978E-2</v>
      </c>
      <c r="AB9" s="65">
        <f t="shared" ca="1" si="12"/>
        <v>-0.1832908480832216</v>
      </c>
      <c r="AC9" s="60"/>
      <c r="AD9" s="65">
        <f t="shared" si="13"/>
        <v>-0.5</v>
      </c>
      <c r="AE9" s="65">
        <f t="shared" si="14"/>
        <v>-0.9</v>
      </c>
      <c r="AF9" s="65">
        <f t="shared" si="15"/>
        <v>-9.9999999999999978E-2</v>
      </c>
      <c r="AG9" s="65">
        <f t="shared" ca="1" si="16"/>
        <v>-0.49793280575733789</v>
      </c>
      <c r="AH9" s="105">
        <f t="shared" si="17"/>
        <v>0</v>
      </c>
    </row>
    <row r="10" spans="1:34" s="14" customFormat="1" ht="16" x14ac:dyDescent="0.15">
      <c r="A10" s="87"/>
      <c r="B10" s="48"/>
      <c r="C10" s="50">
        <v>6</v>
      </c>
      <c r="D10" s="88"/>
      <c r="E10" s="88"/>
      <c r="F10" s="96"/>
      <c r="G10" s="53"/>
      <c r="H10" s="12">
        <f t="shared" si="0"/>
        <v>-0.5</v>
      </c>
      <c r="I10" s="12">
        <f t="shared" si="1"/>
        <v>-0.9</v>
      </c>
      <c r="J10" s="12">
        <f t="shared" si="2"/>
        <v>-9.9999999999999978E-2</v>
      </c>
      <c r="K10" s="12">
        <f t="shared" ca="1" si="3"/>
        <v>-0.24060874596663162</v>
      </c>
      <c r="L10" s="54"/>
      <c r="M10" s="12">
        <f t="shared" si="4"/>
        <v>-0.5</v>
      </c>
      <c r="N10" s="12">
        <f t="shared" si="5"/>
        <v>-0.9</v>
      </c>
      <c r="O10" s="12">
        <f t="shared" si="6"/>
        <v>-9.9999999999999978E-2</v>
      </c>
      <c r="P10" s="12">
        <f t="shared" ca="1" si="7"/>
        <v>-0.6876912748928723</v>
      </c>
      <c r="Q10" s="56">
        <f t="shared" si="8"/>
        <v>0</v>
      </c>
      <c r="R10" s="97"/>
      <c r="S10" s="62"/>
      <c r="T10" s="62"/>
      <c r="U10" s="64"/>
      <c r="V10" s="123"/>
      <c r="W10" s="115"/>
      <c r="X10" s="58"/>
      <c r="Y10" s="65">
        <f t="shared" si="9"/>
        <v>-0.5</v>
      </c>
      <c r="Z10" s="65">
        <f t="shared" si="10"/>
        <v>-0.9</v>
      </c>
      <c r="AA10" s="65">
        <f t="shared" si="11"/>
        <v>-9.9999999999999978E-2</v>
      </c>
      <c r="AB10" s="65">
        <f t="shared" ca="1" si="12"/>
        <v>-0.14946517517614544</v>
      </c>
      <c r="AC10" s="60"/>
      <c r="AD10" s="65">
        <f t="shared" si="13"/>
        <v>-0.5</v>
      </c>
      <c r="AE10" s="65">
        <f t="shared" si="14"/>
        <v>-0.9</v>
      </c>
      <c r="AF10" s="65">
        <f t="shared" si="15"/>
        <v>-9.9999999999999978E-2</v>
      </c>
      <c r="AG10" s="65">
        <f t="shared" ca="1" si="16"/>
        <v>-0.57497199964078405</v>
      </c>
      <c r="AH10" s="105">
        <f t="shared" si="17"/>
        <v>0</v>
      </c>
    </row>
    <row r="11" spans="1:34" s="14" customFormat="1" ht="16" x14ac:dyDescent="0.15">
      <c r="A11" s="87"/>
      <c r="B11" s="48"/>
      <c r="C11" s="50">
        <v>7</v>
      </c>
      <c r="D11" s="88"/>
      <c r="E11" s="88"/>
      <c r="F11" s="96"/>
      <c r="G11" s="53"/>
      <c r="H11" s="12">
        <f t="shared" si="0"/>
        <v>-0.5</v>
      </c>
      <c r="I11" s="12">
        <f t="shared" si="1"/>
        <v>-0.9</v>
      </c>
      <c r="J11" s="12">
        <f t="shared" si="2"/>
        <v>-9.9999999999999978E-2</v>
      </c>
      <c r="K11" s="12">
        <f t="shared" ca="1" si="3"/>
        <v>-0.22819743361333278</v>
      </c>
      <c r="L11" s="54"/>
      <c r="M11" s="12">
        <f t="shared" si="4"/>
        <v>-0.5</v>
      </c>
      <c r="N11" s="12">
        <f t="shared" si="5"/>
        <v>-0.9</v>
      </c>
      <c r="O11" s="12">
        <f t="shared" si="6"/>
        <v>-9.9999999999999978E-2</v>
      </c>
      <c r="P11" s="12">
        <f t="shared" ca="1" si="7"/>
        <v>-0.85551585036264521</v>
      </c>
      <c r="Q11" s="56">
        <f t="shared" si="8"/>
        <v>0</v>
      </c>
      <c r="R11" s="97"/>
      <c r="S11" s="62"/>
      <c r="T11" s="62"/>
      <c r="U11" s="61"/>
      <c r="V11" s="124"/>
      <c r="W11" s="116"/>
      <c r="X11" s="58"/>
      <c r="Y11" s="65">
        <f t="shared" si="9"/>
        <v>-0.5</v>
      </c>
      <c r="Z11" s="65">
        <f t="shared" si="10"/>
        <v>-0.9</v>
      </c>
      <c r="AA11" s="65">
        <f t="shared" si="11"/>
        <v>-9.9999999999999978E-2</v>
      </c>
      <c r="AB11" s="65">
        <f t="shared" ca="1" si="12"/>
        <v>-0.39148181847374208</v>
      </c>
      <c r="AC11" s="60"/>
      <c r="AD11" s="65">
        <f t="shared" si="13"/>
        <v>-0.5</v>
      </c>
      <c r="AE11" s="65">
        <f t="shared" si="14"/>
        <v>-0.9</v>
      </c>
      <c r="AF11" s="65">
        <f t="shared" si="15"/>
        <v>-9.9999999999999978E-2</v>
      </c>
      <c r="AG11" s="65">
        <f t="shared" ca="1" si="16"/>
        <v>-0.15955735860740083</v>
      </c>
      <c r="AH11" s="105">
        <f t="shared" si="17"/>
        <v>0</v>
      </c>
    </row>
    <row r="12" spans="1:34" s="14" customFormat="1" ht="16" x14ac:dyDescent="0.15">
      <c r="A12" s="87"/>
      <c r="B12" s="48"/>
      <c r="C12" s="50">
        <v>8</v>
      </c>
      <c r="D12" s="88"/>
      <c r="E12" s="88"/>
      <c r="F12" s="96"/>
      <c r="G12" s="53"/>
      <c r="H12" s="12">
        <f t="shared" si="0"/>
        <v>-0.5</v>
      </c>
      <c r="I12" s="12">
        <f t="shared" si="1"/>
        <v>-0.9</v>
      </c>
      <c r="J12" s="12">
        <f t="shared" si="2"/>
        <v>-9.9999999999999978E-2</v>
      </c>
      <c r="K12" s="12">
        <f t="shared" ca="1" si="3"/>
        <v>-0.54981161936661593</v>
      </c>
      <c r="L12" s="54"/>
      <c r="M12" s="12">
        <f t="shared" si="4"/>
        <v>-0.5</v>
      </c>
      <c r="N12" s="12">
        <f t="shared" si="5"/>
        <v>-0.9</v>
      </c>
      <c r="O12" s="12">
        <f t="shared" si="6"/>
        <v>-9.9999999999999978E-2</v>
      </c>
      <c r="P12" s="12">
        <f t="shared" ca="1" si="7"/>
        <v>-0.11647141497753821</v>
      </c>
      <c r="Q12" s="56">
        <f t="shared" si="8"/>
        <v>0</v>
      </c>
      <c r="R12" s="97"/>
      <c r="S12" s="62"/>
      <c r="T12" s="62"/>
      <c r="U12" s="64"/>
      <c r="V12" s="123"/>
      <c r="W12" s="115"/>
      <c r="X12" s="58"/>
      <c r="Y12" s="65">
        <f t="shared" si="9"/>
        <v>-0.5</v>
      </c>
      <c r="Z12" s="65">
        <f t="shared" si="10"/>
        <v>-0.9</v>
      </c>
      <c r="AA12" s="65">
        <f t="shared" si="11"/>
        <v>-9.9999999999999978E-2</v>
      </c>
      <c r="AB12" s="65">
        <f t="shared" ca="1" si="12"/>
        <v>-0.86004090059270366</v>
      </c>
      <c r="AC12" s="60"/>
      <c r="AD12" s="65">
        <f t="shared" si="13"/>
        <v>-0.5</v>
      </c>
      <c r="AE12" s="65">
        <f t="shared" si="14"/>
        <v>-0.9</v>
      </c>
      <c r="AF12" s="65">
        <f t="shared" si="15"/>
        <v>-9.9999999999999978E-2</v>
      </c>
      <c r="AG12" s="65">
        <f t="shared" ca="1" si="16"/>
        <v>-0.88529016485207945</v>
      </c>
      <c r="AH12" s="105">
        <f t="shared" si="17"/>
        <v>0</v>
      </c>
    </row>
    <row r="13" spans="1:34" s="14" customFormat="1" ht="16" x14ac:dyDescent="0.15">
      <c r="A13" s="87"/>
      <c r="B13" s="48"/>
      <c r="C13" s="50">
        <v>9</v>
      </c>
      <c r="D13" s="88"/>
      <c r="E13" s="88"/>
      <c r="F13" s="96"/>
      <c r="G13" s="53"/>
      <c r="H13" s="12">
        <f t="shared" si="0"/>
        <v>-0.5</v>
      </c>
      <c r="I13" s="12">
        <f t="shared" si="1"/>
        <v>-0.9</v>
      </c>
      <c r="J13" s="12">
        <f t="shared" si="2"/>
        <v>-9.9999999999999978E-2</v>
      </c>
      <c r="K13" s="12">
        <f t="shared" ca="1" si="3"/>
        <v>-0.41706298362182659</v>
      </c>
      <c r="L13" s="54"/>
      <c r="M13" s="12">
        <f t="shared" si="4"/>
        <v>-0.5</v>
      </c>
      <c r="N13" s="12">
        <f t="shared" si="5"/>
        <v>-0.9</v>
      </c>
      <c r="O13" s="12">
        <f t="shared" si="6"/>
        <v>-9.9999999999999978E-2</v>
      </c>
      <c r="P13" s="12">
        <f t="shared" ca="1" si="7"/>
        <v>-0.81151573106170449</v>
      </c>
      <c r="Q13" s="56">
        <f t="shared" si="8"/>
        <v>0</v>
      </c>
      <c r="R13" s="97"/>
      <c r="S13" s="62"/>
      <c r="T13" s="62"/>
      <c r="U13" s="61"/>
      <c r="V13" s="124"/>
      <c r="W13" s="116"/>
      <c r="X13" s="58"/>
      <c r="Y13" s="65">
        <f t="shared" si="9"/>
        <v>-0.5</v>
      </c>
      <c r="Z13" s="65">
        <f t="shared" si="10"/>
        <v>-0.9</v>
      </c>
      <c r="AA13" s="65">
        <f t="shared" si="11"/>
        <v>-9.9999999999999978E-2</v>
      </c>
      <c r="AB13" s="65">
        <f t="shared" ca="1" si="12"/>
        <v>-0.51940205136363138</v>
      </c>
      <c r="AC13" s="60"/>
      <c r="AD13" s="65">
        <f t="shared" si="13"/>
        <v>-0.5</v>
      </c>
      <c r="AE13" s="65">
        <f t="shared" si="14"/>
        <v>-0.9</v>
      </c>
      <c r="AF13" s="65">
        <f t="shared" si="15"/>
        <v>-9.9999999999999978E-2</v>
      </c>
      <c r="AG13" s="65">
        <f t="shared" ca="1" si="16"/>
        <v>-0.69862295200956914</v>
      </c>
      <c r="AH13" s="105">
        <f t="shared" si="17"/>
        <v>0</v>
      </c>
    </row>
    <row r="14" spans="1:34" s="14" customFormat="1" ht="16" x14ac:dyDescent="0.15">
      <c r="A14" s="87"/>
      <c r="B14" s="48"/>
      <c r="C14" s="50">
        <v>10</v>
      </c>
      <c r="D14" s="88"/>
      <c r="E14" s="88"/>
      <c r="F14" s="96"/>
      <c r="G14" s="53"/>
      <c r="H14" s="12">
        <f t="shared" si="0"/>
        <v>-0.5</v>
      </c>
      <c r="I14" s="12">
        <f t="shared" si="1"/>
        <v>-0.9</v>
      </c>
      <c r="J14" s="12">
        <f t="shared" si="2"/>
        <v>-9.9999999999999978E-2</v>
      </c>
      <c r="K14" s="12">
        <f t="shared" ca="1" si="3"/>
        <v>-0.54515091103835855</v>
      </c>
      <c r="L14" s="54"/>
      <c r="M14" s="12">
        <f t="shared" si="4"/>
        <v>-0.5</v>
      </c>
      <c r="N14" s="12">
        <f t="shared" si="5"/>
        <v>-0.9</v>
      </c>
      <c r="O14" s="12">
        <f t="shared" si="6"/>
        <v>-9.9999999999999978E-2</v>
      </c>
      <c r="P14" s="12">
        <f t="shared" ca="1" si="7"/>
        <v>-0.40029504016659773</v>
      </c>
      <c r="Q14" s="56">
        <f t="shared" si="8"/>
        <v>0</v>
      </c>
      <c r="R14" s="97"/>
      <c r="S14" s="63"/>
      <c r="T14" s="63"/>
      <c r="U14" s="64"/>
      <c r="V14" s="123"/>
      <c r="W14" s="115"/>
      <c r="X14" s="58"/>
      <c r="Y14" s="65">
        <f t="shared" si="9"/>
        <v>-0.5</v>
      </c>
      <c r="Z14" s="65">
        <f t="shared" si="10"/>
        <v>-0.9</v>
      </c>
      <c r="AA14" s="65">
        <f t="shared" si="11"/>
        <v>-9.9999999999999978E-2</v>
      </c>
      <c r="AB14" s="65">
        <f t="shared" ca="1" si="12"/>
        <v>-0.64685032831417399</v>
      </c>
      <c r="AC14" s="60"/>
      <c r="AD14" s="65">
        <f t="shared" si="13"/>
        <v>-0.5</v>
      </c>
      <c r="AE14" s="65">
        <f t="shared" si="14"/>
        <v>-0.9</v>
      </c>
      <c r="AF14" s="65">
        <f t="shared" si="15"/>
        <v>-9.9999999999999978E-2</v>
      </c>
      <c r="AG14" s="65">
        <f t="shared" ca="1" si="16"/>
        <v>-0.59605842665299913</v>
      </c>
      <c r="AH14" s="105">
        <f t="shared" si="17"/>
        <v>0</v>
      </c>
    </row>
    <row r="15" spans="1:34" s="14" customFormat="1" ht="16" x14ac:dyDescent="0.15">
      <c r="A15" s="87"/>
      <c r="B15" s="48"/>
      <c r="C15" s="50">
        <v>11</v>
      </c>
      <c r="D15" s="88"/>
      <c r="E15" s="88"/>
      <c r="F15" s="96"/>
      <c r="G15" s="53"/>
      <c r="H15" s="12">
        <f t="shared" si="0"/>
        <v>-0.5</v>
      </c>
      <c r="I15" s="12">
        <f t="shared" si="1"/>
        <v>-0.9</v>
      </c>
      <c r="J15" s="12">
        <f t="shared" si="2"/>
        <v>-9.9999999999999978E-2</v>
      </c>
      <c r="K15" s="12">
        <f t="shared" ca="1" si="3"/>
        <v>-0.68003753342850992</v>
      </c>
      <c r="L15" s="54"/>
      <c r="M15" s="12">
        <f t="shared" si="4"/>
        <v>-0.5</v>
      </c>
      <c r="N15" s="12">
        <f t="shared" si="5"/>
        <v>-0.9</v>
      </c>
      <c r="O15" s="12">
        <f t="shared" si="6"/>
        <v>-9.9999999999999978E-2</v>
      </c>
      <c r="P15" s="12">
        <f t="shared" ca="1" si="7"/>
        <v>-0.5441296392923709</v>
      </c>
      <c r="Q15" s="56">
        <f t="shared" si="8"/>
        <v>0</v>
      </c>
      <c r="R15" s="97"/>
      <c r="S15" s="62"/>
      <c r="T15" s="62"/>
      <c r="U15" s="61"/>
      <c r="V15" s="123"/>
      <c r="W15" s="116"/>
      <c r="X15" s="58"/>
      <c r="Y15" s="65">
        <f t="shared" si="9"/>
        <v>-0.5</v>
      </c>
      <c r="Z15" s="65">
        <f t="shared" si="10"/>
        <v>-0.9</v>
      </c>
      <c r="AA15" s="65">
        <f t="shared" si="11"/>
        <v>-9.9999999999999978E-2</v>
      </c>
      <c r="AB15" s="65">
        <f t="shared" ca="1" si="12"/>
        <v>-0.58564125802994516</v>
      </c>
      <c r="AC15" s="60"/>
      <c r="AD15" s="65">
        <f t="shared" si="13"/>
        <v>-0.5</v>
      </c>
      <c r="AE15" s="65">
        <f t="shared" si="14"/>
        <v>-0.9</v>
      </c>
      <c r="AF15" s="65">
        <f t="shared" si="15"/>
        <v>-9.9999999999999978E-2</v>
      </c>
      <c r="AG15" s="65">
        <f t="shared" ca="1" si="16"/>
        <v>-0.50933809465173652</v>
      </c>
      <c r="AH15" s="105">
        <f t="shared" si="17"/>
        <v>0</v>
      </c>
    </row>
    <row r="16" spans="1:34" s="14" customFormat="1" ht="16" x14ac:dyDescent="0.15">
      <c r="A16" s="87"/>
      <c r="B16" s="48"/>
      <c r="C16" s="50">
        <v>12</v>
      </c>
      <c r="D16" s="88"/>
      <c r="E16" s="88"/>
      <c r="F16" s="96"/>
      <c r="G16" s="53"/>
      <c r="H16" s="12">
        <f t="shared" si="0"/>
        <v>-0.5</v>
      </c>
      <c r="I16" s="12">
        <f t="shared" si="1"/>
        <v>-0.9</v>
      </c>
      <c r="J16" s="12">
        <f t="shared" si="2"/>
        <v>-9.9999999999999978E-2</v>
      </c>
      <c r="K16" s="12">
        <f t="shared" ca="1" si="3"/>
        <v>-0.69760026470636816</v>
      </c>
      <c r="L16" s="54"/>
      <c r="M16" s="12">
        <f t="shared" si="4"/>
        <v>-0.5</v>
      </c>
      <c r="N16" s="12">
        <f t="shared" si="5"/>
        <v>-0.9</v>
      </c>
      <c r="O16" s="12">
        <f t="shared" si="6"/>
        <v>-9.9999999999999978E-2</v>
      </c>
      <c r="P16" s="12">
        <f t="shared" ca="1" si="7"/>
        <v>-0.65601373615874592</v>
      </c>
      <c r="Q16" s="56">
        <f t="shared" si="8"/>
        <v>0</v>
      </c>
      <c r="R16" s="97"/>
      <c r="S16" s="62"/>
      <c r="T16" s="62"/>
      <c r="U16" s="64"/>
      <c r="V16" s="123"/>
      <c r="W16" s="115"/>
      <c r="X16" s="58"/>
      <c r="Y16" s="65">
        <f t="shared" si="9"/>
        <v>-0.5</v>
      </c>
      <c r="Z16" s="65">
        <f t="shared" si="10"/>
        <v>-0.9</v>
      </c>
      <c r="AA16" s="65">
        <f t="shared" si="11"/>
        <v>-9.9999999999999978E-2</v>
      </c>
      <c r="AB16" s="65">
        <f t="shared" ca="1" si="12"/>
        <v>-0.58886821853150628</v>
      </c>
      <c r="AC16" s="60"/>
      <c r="AD16" s="65">
        <f t="shared" si="13"/>
        <v>-0.5</v>
      </c>
      <c r="AE16" s="65">
        <f t="shared" si="14"/>
        <v>-0.9</v>
      </c>
      <c r="AF16" s="65">
        <f t="shared" si="15"/>
        <v>-9.9999999999999978E-2</v>
      </c>
      <c r="AG16" s="65">
        <f t="shared" ca="1" si="16"/>
        <v>-0.72994689173744631</v>
      </c>
      <c r="AH16" s="105">
        <f t="shared" si="17"/>
        <v>0</v>
      </c>
    </row>
    <row r="17" spans="1:34" s="14" customFormat="1" ht="16" x14ac:dyDescent="0.15">
      <c r="A17" s="87"/>
      <c r="B17" s="48"/>
      <c r="C17" s="50">
        <v>13</v>
      </c>
      <c r="D17" s="88"/>
      <c r="E17" s="88"/>
      <c r="F17" s="96"/>
      <c r="G17" s="53"/>
      <c r="H17" s="12">
        <f t="shared" si="0"/>
        <v>-0.5</v>
      </c>
      <c r="I17" s="12">
        <f t="shared" si="1"/>
        <v>-0.9</v>
      </c>
      <c r="J17" s="12">
        <f t="shared" si="2"/>
        <v>-9.9999999999999978E-2</v>
      </c>
      <c r="K17" s="12">
        <f t="shared" ca="1" si="3"/>
        <v>-0.74642580285285764</v>
      </c>
      <c r="L17" s="54"/>
      <c r="M17" s="12">
        <f t="shared" si="4"/>
        <v>-0.5</v>
      </c>
      <c r="N17" s="12">
        <f t="shared" si="5"/>
        <v>-0.9</v>
      </c>
      <c r="O17" s="12">
        <f t="shared" si="6"/>
        <v>-9.9999999999999978E-2</v>
      </c>
      <c r="P17" s="12">
        <f t="shared" ca="1" si="7"/>
        <v>-0.83846492158195474</v>
      </c>
      <c r="Q17" s="56">
        <f t="shared" si="8"/>
        <v>0</v>
      </c>
      <c r="R17" s="97"/>
      <c r="S17" s="62"/>
      <c r="T17" s="62"/>
      <c r="U17" s="61"/>
      <c r="V17" s="124"/>
      <c r="W17" s="116"/>
      <c r="X17" s="58"/>
      <c r="Y17" s="65">
        <f t="shared" si="9"/>
        <v>-0.5</v>
      </c>
      <c r="Z17" s="65">
        <f t="shared" si="10"/>
        <v>-0.9</v>
      </c>
      <c r="AA17" s="65">
        <f t="shared" si="11"/>
        <v>-9.9999999999999978E-2</v>
      </c>
      <c r="AB17" s="65">
        <f t="shared" ca="1" si="12"/>
        <v>-0.88255255813430722</v>
      </c>
      <c r="AC17" s="60"/>
      <c r="AD17" s="65">
        <f t="shared" si="13"/>
        <v>-0.5</v>
      </c>
      <c r="AE17" s="65">
        <f t="shared" si="14"/>
        <v>-0.9</v>
      </c>
      <c r="AF17" s="65">
        <f t="shared" si="15"/>
        <v>-9.9999999999999978E-2</v>
      </c>
      <c r="AG17" s="65">
        <f t="shared" ca="1" si="16"/>
        <v>-0.29664303345682141</v>
      </c>
      <c r="AH17" s="105">
        <f t="shared" si="17"/>
        <v>0</v>
      </c>
    </row>
    <row r="18" spans="1:34" s="14" customFormat="1" ht="16" x14ac:dyDescent="0.15">
      <c r="A18" s="87"/>
      <c r="B18" s="48"/>
      <c r="C18" s="50">
        <v>14</v>
      </c>
      <c r="D18" s="88"/>
      <c r="E18" s="88"/>
      <c r="F18" s="96"/>
      <c r="G18" s="53"/>
      <c r="H18" s="12">
        <f t="shared" si="0"/>
        <v>-0.5</v>
      </c>
      <c r="I18" s="12">
        <f t="shared" si="1"/>
        <v>-0.9</v>
      </c>
      <c r="J18" s="12">
        <f t="shared" si="2"/>
        <v>-9.9999999999999978E-2</v>
      </c>
      <c r="K18" s="12">
        <f t="shared" ca="1" si="3"/>
        <v>-0.57594500630074918</v>
      </c>
      <c r="L18" s="54"/>
      <c r="M18" s="12">
        <f t="shared" si="4"/>
        <v>-0.5</v>
      </c>
      <c r="N18" s="12">
        <f t="shared" si="5"/>
        <v>-0.9</v>
      </c>
      <c r="O18" s="12">
        <f t="shared" si="6"/>
        <v>-9.9999999999999978E-2</v>
      </c>
      <c r="P18" s="12">
        <f t="shared" ca="1" si="7"/>
        <v>-0.87204511998379652</v>
      </c>
      <c r="Q18" s="56">
        <f t="shared" si="8"/>
        <v>0</v>
      </c>
      <c r="R18" s="97"/>
      <c r="S18" s="62"/>
      <c r="T18" s="62"/>
      <c r="U18" s="64"/>
      <c r="V18" s="123"/>
      <c r="W18" s="115"/>
      <c r="X18" s="58"/>
      <c r="Y18" s="65">
        <f t="shared" si="9"/>
        <v>-0.5</v>
      </c>
      <c r="Z18" s="65">
        <f t="shared" si="10"/>
        <v>-0.9</v>
      </c>
      <c r="AA18" s="65">
        <f t="shared" si="11"/>
        <v>-9.9999999999999978E-2</v>
      </c>
      <c r="AB18" s="65">
        <f t="shared" ca="1" si="12"/>
        <v>-0.4517673003966699</v>
      </c>
      <c r="AC18" s="60"/>
      <c r="AD18" s="65">
        <f t="shared" si="13"/>
        <v>-0.5</v>
      </c>
      <c r="AE18" s="65">
        <f t="shared" si="14"/>
        <v>-0.9</v>
      </c>
      <c r="AF18" s="65">
        <f t="shared" si="15"/>
        <v>-9.9999999999999978E-2</v>
      </c>
      <c r="AG18" s="65">
        <f t="shared" ca="1" si="16"/>
        <v>-0.74640327968640496</v>
      </c>
      <c r="AH18" s="105">
        <f t="shared" si="17"/>
        <v>0</v>
      </c>
    </row>
    <row r="19" spans="1:34" s="14" customFormat="1" ht="16" x14ac:dyDescent="0.15">
      <c r="A19" s="87"/>
      <c r="B19" s="48"/>
      <c r="C19" s="50">
        <v>15</v>
      </c>
      <c r="D19" s="88"/>
      <c r="E19" s="88"/>
      <c r="F19" s="96"/>
      <c r="G19" s="53"/>
      <c r="H19" s="12">
        <f t="shared" si="0"/>
        <v>-0.5</v>
      </c>
      <c r="I19" s="12">
        <f t="shared" si="1"/>
        <v>-0.9</v>
      </c>
      <c r="J19" s="12">
        <f t="shared" si="2"/>
        <v>-9.9999999999999978E-2</v>
      </c>
      <c r="K19" s="12">
        <f t="shared" ca="1" si="3"/>
        <v>-0.71261338291268195</v>
      </c>
      <c r="L19" s="54"/>
      <c r="M19" s="12">
        <f t="shared" si="4"/>
        <v>-0.5</v>
      </c>
      <c r="N19" s="12">
        <f t="shared" si="5"/>
        <v>-0.9</v>
      </c>
      <c r="O19" s="12">
        <f t="shared" si="6"/>
        <v>-9.9999999999999978E-2</v>
      </c>
      <c r="P19" s="12">
        <f t="shared" ca="1" si="7"/>
        <v>-0.65994731567165743</v>
      </c>
      <c r="Q19" s="56">
        <f t="shared" si="8"/>
        <v>0</v>
      </c>
      <c r="R19" s="97"/>
      <c r="S19" s="62"/>
      <c r="T19" s="62"/>
      <c r="U19" s="61"/>
      <c r="V19" s="124"/>
      <c r="W19" s="116"/>
      <c r="X19" s="58"/>
      <c r="Y19" s="65">
        <f t="shared" si="9"/>
        <v>-0.5</v>
      </c>
      <c r="Z19" s="65">
        <f t="shared" si="10"/>
        <v>-0.9</v>
      </c>
      <c r="AA19" s="65">
        <f t="shared" si="11"/>
        <v>-9.9999999999999978E-2</v>
      </c>
      <c r="AB19" s="65">
        <f t="shared" ca="1" si="12"/>
        <v>-0.59098817678780147</v>
      </c>
      <c r="AC19" s="60"/>
      <c r="AD19" s="65">
        <f t="shared" si="13"/>
        <v>-0.5</v>
      </c>
      <c r="AE19" s="65">
        <f t="shared" si="14"/>
        <v>-0.9</v>
      </c>
      <c r="AF19" s="65">
        <f t="shared" si="15"/>
        <v>-9.9999999999999978E-2</v>
      </c>
      <c r="AG19" s="65">
        <f t="shared" ca="1" si="16"/>
        <v>-0.46394198907868744</v>
      </c>
      <c r="AH19" s="105">
        <f t="shared" si="17"/>
        <v>0</v>
      </c>
    </row>
    <row r="20" spans="1:34" s="14" customFormat="1" ht="16" x14ac:dyDescent="0.15">
      <c r="A20" s="87"/>
      <c r="B20" s="48"/>
      <c r="C20" s="50">
        <v>16</v>
      </c>
      <c r="D20" s="88"/>
      <c r="E20" s="88"/>
      <c r="F20" s="96"/>
      <c r="G20" s="53"/>
      <c r="H20" s="12">
        <f t="shared" si="0"/>
        <v>-0.5</v>
      </c>
      <c r="I20" s="12">
        <f t="shared" si="1"/>
        <v>-0.9</v>
      </c>
      <c r="J20" s="12">
        <f t="shared" si="2"/>
        <v>-9.9999999999999978E-2</v>
      </c>
      <c r="K20" s="12">
        <f t="shared" ca="1" si="3"/>
        <v>-0.82494311968533207</v>
      </c>
      <c r="L20" s="54"/>
      <c r="M20" s="12">
        <f t="shared" si="4"/>
        <v>-0.5</v>
      </c>
      <c r="N20" s="12">
        <f t="shared" si="5"/>
        <v>-0.9</v>
      </c>
      <c r="O20" s="12">
        <f t="shared" si="6"/>
        <v>-9.9999999999999978E-2</v>
      </c>
      <c r="P20" s="12">
        <f t="shared" ca="1" si="7"/>
        <v>-0.32793990776759363</v>
      </c>
      <c r="Q20" s="56">
        <f t="shared" si="8"/>
        <v>0</v>
      </c>
      <c r="R20" s="97"/>
      <c r="S20" s="62"/>
      <c r="T20" s="62"/>
      <c r="U20" s="64"/>
      <c r="V20" s="123"/>
      <c r="W20" s="115"/>
      <c r="X20" s="58"/>
      <c r="Y20" s="65">
        <f t="shared" si="9"/>
        <v>-0.5</v>
      </c>
      <c r="Z20" s="65">
        <f t="shared" si="10"/>
        <v>-0.9</v>
      </c>
      <c r="AA20" s="65">
        <f t="shared" si="11"/>
        <v>-9.9999999999999978E-2</v>
      </c>
      <c r="AB20" s="65">
        <f t="shared" ca="1" si="12"/>
        <v>-0.58172064211003316</v>
      </c>
      <c r="AC20" s="60"/>
      <c r="AD20" s="65">
        <f t="shared" si="13"/>
        <v>-0.5</v>
      </c>
      <c r="AE20" s="65">
        <f t="shared" si="14"/>
        <v>-0.9</v>
      </c>
      <c r="AF20" s="65">
        <f t="shared" si="15"/>
        <v>-9.9999999999999978E-2</v>
      </c>
      <c r="AG20" s="65">
        <f t="shared" ca="1" si="16"/>
        <v>-0.8591825611811259</v>
      </c>
      <c r="AH20" s="105">
        <f t="shared" si="17"/>
        <v>0</v>
      </c>
    </row>
    <row r="21" spans="1:34" s="14" customFormat="1" ht="16" x14ac:dyDescent="0.15">
      <c r="A21" s="87"/>
      <c r="B21" s="48"/>
      <c r="C21" s="50">
        <v>17</v>
      </c>
      <c r="D21" s="88"/>
      <c r="E21" s="88"/>
      <c r="F21" s="96"/>
      <c r="G21" s="53"/>
      <c r="H21" s="12">
        <f t="shared" si="0"/>
        <v>-0.5</v>
      </c>
      <c r="I21" s="12">
        <f t="shared" si="1"/>
        <v>-0.9</v>
      </c>
      <c r="J21" s="12">
        <f t="shared" si="2"/>
        <v>-9.9999999999999978E-2</v>
      </c>
      <c r="K21" s="12">
        <f t="shared" ca="1" si="3"/>
        <v>-0.17084631410735018</v>
      </c>
      <c r="L21" s="54"/>
      <c r="M21" s="12">
        <f t="shared" si="4"/>
        <v>-0.5</v>
      </c>
      <c r="N21" s="12">
        <f t="shared" si="5"/>
        <v>-0.9</v>
      </c>
      <c r="O21" s="12">
        <f t="shared" si="6"/>
        <v>-9.9999999999999978E-2</v>
      </c>
      <c r="P21" s="12">
        <f t="shared" ca="1" si="7"/>
        <v>-0.40106061149181055</v>
      </c>
      <c r="Q21" s="56">
        <f t="shared" si="8"/>
        <v>0</v>
      </c>
      <c r="R21" s="97"/>
      <c r="S21" s="62"/>
      <c r="T21" s="62"/>
      <c r="U21" s="61"/>
      <c r="V21" s="124"/>
      <c r="W21" s="116"/>
      <c r="X21" s="58"/>
      <c r="Y21" s="65">
        <f t="shared" si="9"/>
        <v>-0.5</v>
      </c>
      <c r="Z21" s="65">
        <f t="shared" si="10"/>
        <v>-0.9</v>
      </c>
      <c r="AA21" s="65">
        <f t="shared" si="11"/>
        <v>-9.9999999999999978E-2</v>
      </c>
      <c r="AB21" s="65">
        <f t="shared" ca="1" si="12"/>
        <v>-0.34983387234717767</v>
      </c>
      <c r="AC21" s="60"/>
      <c r="AD21" s="65">
        <f t="shared" si="13"/>
        <v>-0.5</v>
      </c>
      <c r="AE21" s="65">
        <f t="shared" si="14"/>
        <v>-0.9</v>
      </c>
      <c r="AF21" s="65">
        <f t="shared" si="15"/>
        <v>-9.9999999999999978E-2</v>
      </c>
      <c r="AG21" s="65">
        <f t="shared" ca="1" si="16"/>
        <v>-0.44116765885409448</v>
      </c>
      <c r="AH21" s="105">
        <f t="shared" si="17"/>
        <v>0</v>
      </c>
    </row>
    <row r="22" spans="1:34" s="14" customFormat="1" ht="16" x14ac:dyDescent="0.15">
      <c r="A22" s="87"/>
      <c r="B22" s="48"/>
      <c r="C22" s="50">
        <v>18</v>
      </c>
      <c r="D22" s="88"/>
      <c r="E22" s="88"/>
      <c r="F22" s="96"/>
      <c r="G22" s="53"/>
      <c r="H22" s="12">
        <f t="shared" si="0"/>
        <v>-0.5</v>
      </c>
      <c r="I22" s="12">
        <f t="shared" si="1"/>
        <v>-0.9</v>
      </c>
      <c r="J22" s="12">
        <f t="shared" si="2"/>
        <v>-9.9999999999999978E-2</v>
      </c>
      <c r="K22" s="12">
        <f t="shared" ca="1" si="3"/>
        <v>-0.51458962216138404</v>
      </c>
      <c r="L22" s="54"/>
      <c r="M22" s="12">
        <f t="shared" si="4"/>
        <v>-0.5</v>
      </c>
      <c r="N22" s="12">
        <f t="shared" si="5"/>
        <v>-0.9</v>
      </c>
      <c r="O22" s="12">
        <f t="shared" si="6"/>
        <v>-9.9999999999999978E-2</v>
      </c>
      <c r="P22" s="12">
        <f t="shared" ca="1" si="7"/>
        <v>-0.85245929326825409</v>
      </c>
      <c r="Q22" s="56">
        <f t="shared" si="8"/>
        <v>0</v>
      </c>
      <c r="R22" s="97"/>
      <c r="S22" s="62"/>
      <c r="T22" s="62"/>
      <c r="U22" s="64"/>
      <c r="V22" s="123"/>
      <c r="W22" s="115"/>
      <c r="X22" s="58"/>
      <c r="Y22" s="65">
        <f t="shared" si="9"/>
        <v>-0.5</v>
      </c>
      <c r="Z22" s="65">
        <f t="shared" si="10"/>
        <v>-0.9</v>
      </c>
      <c r="AA22" s="65">
        <f t="shared" si="11"/>
        <v>-9.9999999999999978E-2</v>
      </c>
      <c r="AB22" s="65">
        <f t="shared" ca="1" si="12"/>
        <v>-0.7691247240043414</v>
      </c>
      <c r="AC22" s="60"/>
      <c r="AD22" s="65">
        <f t="shared" si="13"/>
        <v>-0.5</v>
      </c>
      <c r="AE22" s="65">
        <f t="shared" si="14"/>
        <v>-0.9</v>
      </c>
      <c r="AF22" s="65">
        <f t="shared" si="15"/>
        <v>-9.9999999999999978E-2</v>
      </c>
      <c r="AG22" s="65">
        <f t="shared" ca="1" si="16"/>
        <v>-0.55611980715448595</v>
      </c>
      <c r="AH22" s="105">
        <f t="shared" si="17"/>
        <v>0</v>
      </c>
    </row>
    <row r="23" spans="1:34" s="14" customFormat="1" ht="16" x14ac:dyDescent="0.15">
      <c r="A23" s="87"/>
      <c r="B23" s="48"/>
      <c r="C23" s="50">
        <v>19</v>
      </c>
      <c r="D23" s="88"/>
      <c r="E23" s="88"/>
      <c r="F23" s="96"/>
      <c r="G23" s="53"/>
      <c r="H23" s="12">
        <f t="shared" si="0"/>
        <v>-0.5</v>
      </c>
      <c r="I23" s="12">
        <f t="shared" si="1"/>
        <v>-0.9</v>
      </c>
      <c r="J23" s="12">
        <f t="shared" si="2"/>
        <v>-9.9999999999999978E-2</v>
      </c>
      <c r="K23" s="12">
        <f t="shared" ca="1" si="3"/>
        <v>-0.34977900018476915</v>
      </c>
      <c r="L23" s="54"/>
      <c r="M23" s="12">
        <f t="shared" si="4"/>
        <v>-0.5</v>
      </c>
      <c r="N23" s="12">
        <f t="shared" si="5"/>
        <v>-0.9</v>
      </c>
      <c r="O23" s="12">
        <f t="shared" si="6"/>
        <v>-9.9999999999999978E-2</v>
      </c>
      <c r="P23" s="12">
        <f t="shared" ca="1" si="7"/>
        <v>-0.69929024483902869</v>
      </c>
      <c r="Q23" s="56">
        <f t="shared" si="8"/>
        <v>0</v>
      </c>
      <c r="R23" s="97"/>
      <c r="S23" s="62"/>
      <c r="T23" s="62"/>
      <c r="U23" s="61"/>
      <c r="V23" s="124"/>
      <c r="W23" s="116"/>
      <c r="X23" s="58"/>
      <c r="Y23" s="65">
        <f t="shared" si="9"/>
        <v>-0.5</v>
      </c>
      <c r="Z23" s="65">
        <f t="shared" si="10"/>
        <v>-0.9</v>
      </c>
      <c r="AA23" s="65">
        <f t="shared" si="11"/>
        <v>-9.9999999999999978E-2</v>
      </c>
      <c r="AB23" s="65">
        <f t="shared" ca="1" si="12"/>
        <v>-0.80483990283231199</v>
      </c>
      <c r="AC23" s="60"/>
      <c r="AD23" s="65">
        <f t="shared" si="13"/>
        <v>-0.5</v>
      </c>
      <c r="AE23" s="65">
        <f t="shared" si="14"/>
        <v>-0.9</v>
      </c>
      <c r="AF23" s="65">
        <f t="shared" si="15"/>
        <v>-9.9999999999999978E-2</v>
      </c>
      <c r="AG23" s="65">
        <f t="shared" ca="1" si="16"/>
        <v>-0.23212482360283526</v>
      </c>
      <c r="AH23" s="105">
        <f t="shared" si="17"/>
        <v>0</v>
      </c>
    </row>
    <row r="24" spans="1:34" s="14" customFormat="1" ht="16" x14ac:dyDescent="0.15">
      <c r="A24" s="87"/>
      <c r="B24" s="48"/>
      <c r="C24" s="50">
        <v>20</v>
      </c>
      <c r="D24" s="88"/>
      <c r="E24" s="88"/>
      <c r="F24" s="96"/>
      <c r="G24" s="53"/>
      <c r="H24" s="12">
        <f t="shared" si="0"/>
        <v>-0.5</v>
      </c>
      <c r="I24" s="12">
        <f t="shared" si="1"/>
        <v>-0.9</v>
      </c>
      <c r="J24" s="12">
        <f t="shared" si="2"/>
        <v>-9.9999999999999978E-2</v>
      </c>
      <c r="K24" s="12">
        <f t="shared" ca="1" si="3"/>
        <v>-0.36338236583799954</v>
      </c>
      <c r="L24" s="54"/>
      <c r="M24" s="12">
        <f t="shared" si="4"/>
        <v>-0.5</v>
      </c>
      <c r="N24" s="12">
        <f t="shared" si="5"/>
        <v>-0.9</v>
      </c>
      <c r="O24" s="12">
        <f t="shared" si="6"/>
        <v>-9.9999999999999978E-2</v>
      </c>
      <c r="P24" s="12">
        <f t="shared" ca="1" si="7"/>
        <v>-0.2158966680928216</v>
      </c>
      <c r="Q24" s="56">
        <f t="shared" si="8"/>
        <v>0</v>
      </c>
      <c r="R24" s="97"/>
      <c r="S24" s="62"/>
      <c r="T24" s="62"/>
      <c r="U24" s="64"/>
      <c r="V24" s="123"/>
      <c r="W24" s="115"/>
      <c r="X24" s="58"/>
      <c r="Y24" s="65">
        <f t="shared" si="9"/>
        <v>-0.5</v>
      </c>
      <c r="Z24" s="65">
        <f t="shared" si="10"/>
        <v>-0.9</v>
      </c>
      <c r="AA24" s="65">
        <f t="shared" si="11"/>
        <v>-9.9999999999999978E-2</v>
      </c>
      <c r="AB24" s="65">
        <f t="shared" ca="1" si="12"/>
        <v>-0.73260004768417863</v>
      </c>
      <c r="AC24" s="60"/>
      <c r="AD24" s="65">
        <f t="shared" si="13"/>
        <v>-0.5</v>
      </c>
      <c r="AE24" s="65">
        <f t="shared" si="14"/>
        <v>-0.9</v>
      </c>
      <c r="AF24" s="65">
        <f t="shared" si="15"/>
        <v>-9.9999999999999978E-2</v>
      </c>
      <c r="AG24" s="65">
        <f t="shared" ca="1" si="16"/>
        <v>-0.22002743087879828</v>
      </c>
      <c r="AH24" s="105">
        <f t="shared" si="17"/>
        <v>0</v>
      </c>
    </row>
    <row r="25" spans="1:34" s="14" customFormat="1" ht="16" x14ac:dyDescent="0.15">
      <c r="A25" s="87"/>
      <c r="B25" s="48"/>
      <c r="C25" s="50">
        <v>21</v>
      </c>
      <c r="D25" s="88"/>
      <c r="E25" s="88"/>
      <c r="F25" s="96"/>
      <c r="G25" s="53"/>
      <c r="H25" s="12">
        <f t="shared" si="0"/>
        <v>-0.5</v>
      </c>
      <c r="I25" s="12">
        <f t="shared" si="1"/>
        <v>-0.9</v>
      </c>
      <c r="J25" s="12">
        <f t="shared" si="2"/>
        <v>-9.9999999999999978E-2</v>
      </c>
      <c r="K25" s="12">
        <f t="shared" ca="1" si="3"/>
        <v>-0.77722884251947055</v>
      </c>
      <c r="L25" s="54"/>
      <c r="M25" s="12">
        <f t="shared" si="4"/>
        <v>-0.5</v>
      </c>
      <c r="N25" s="12">
        <f t="shared" si="5"/>
        <v>-0.9</v>
      </c>
      <c r="O25" s="12">
        <f t="shared" si="6"/>
        <v>-9.9999999999999978E-2</v>
      </c>
      <c r="P25" s="12">
        <f t="shared" ca="1" si="7"/>
        <v>-0.52736089256713015</v>
      </c>
      <c r="Q25" s="56">
        <f t="shared" si="8"/>
        <v>0</v>
      </c>
      <c r="R25" s="97"/>
      <c r="S25" s="62"/>
      <c r="T25" s="62"/>
      <c r="U25" s="61"/>
      <c r="V25" s="124"/>
      <c r="W25" s="116"/>
      <c r="X25" s="58"/>
      <c r="Y25" s="65">
        <f t="shared" si="9"/>
        <v>-0.5</v>
      </c>
      <c r="Z25" s="65">
        <f t="shared" si="10"/>
        <v>-0.9</v>
      </c>
      <c r="AA25" s="65">
        <f t="shared" si="11"/>
        <v>-9.9999999999999978E-2</v>
      </c>
      <c r="AB25" s="65">
        <f t="shared" ca="1" si="12"/>
        <v>-0.19310103568167436</v>
      </c>
      <c r="AC25" s="60"/>
      <c r="AD25" s="65">
        <f t="shared" si="13"/>
        <v>-0.5</v>
      </c>
      <c r="AE25" s="65">
        <f t="shared" si="14"/>
        <v>-0.9</v>
      </c>
      <c r="AF25" s="65">
        <f t="shared" si="15"/>
        <v>-9.9999999999999978E-2</v>
      </c>
      <c r="AG25" s="65">
        <f t="shared" ca="1" si="16"/>
        <v>-0.55238733433730247</v>
      </c>
      <c r="AH25" s="105">
        <f t="shared" si="17"/>
        <v>0</v>
      </c>
    </row>
    <row r="26" spans="1:34" s="14" customFormat="1" ht="16" x14ac:dyDescent="0.15">
      <c r="A26" s="87"/>
      <c r="B26" s="48"/>
      <c r="C26" s="50">
        <v>22</v>
      </c>
      <c r="D26" s="88"/>
      <c r="E26" s="88"/>
      <c r="F26" s="96"/>
      <c r="G26" s="53"/>
      <c r="H26" s="12">
        <f t="shared" si="0"/>
        <v>-0.5</v>
      </c>
      <c r="I26" s="12">
        <f t="shared" si="1"/>
        <v>-0.9</v>
      </c>
      <c r="J26" s="12">
        <f t="shared" si="2"/>
        <v>-9.9999999999999978E-2</v>
      </c>
      <c r="K26" s="12">
        <f t="shared" ca="1" si="3"/>
        <v>-0.64223285290397203</v>
      </c>
      <c r="L26" s="54"/>
      <c r="M26" s="12">
        <f t="shared" si="4"/>
        <v>-0.5</v>
      </c>
      <c r="N26" s="12">
        <f t="shared" si="5"/>
        <v>-0.9</v>
      </c>
      <c r="O26" s="12">
        <f t="shared" si="6"/>
        <v>-9.9999999999999978E-2</v>
      </c>
      <c r="P26" s="12">
        <f t="shared" ca="1" si="7"/>
        <v>-0.52985317879454308</v>
      </c>
      <c r="Q26" s="56">
        <f t="shared" si="8"/>
        <v>0</v>
      </c>
      <c r="R26" s="97"/>
      <c r="S26" s="62"/>
      <c r="T26" s="62"/>
      <c r="U26" s="64"/>
      <c r="V26" s="123"/>
      <c r="W26" s="115"/>
      <c r="X26" s="58"/>
      <c r="Y26" s="65">
        <f t="shared" si="9"/>
        <v>-0.5</v>
      </c>
      <c r="Z26" s="65">
        <f t="shared" si="10"/>
        <v>-0.9</v>
      </c>
      <c r="AA26" s="65">
        <f t="shared" si="11"/>
        <v>-9.9999999999999978E-2</v>
      </c>
      <c r="AB26" s="65">
        <f t="shared" ca="1" si="12"/>
        <v>-0.40388971389457895</v>
      </c>
      <c r="AC26" s="60"/>
      <c r="AD26" s="65">
        <f t="shared" si="13"/>
        <v>-0.5</v>
      </c>
      <c r="AE26" s="65">
        <f t="shared" si="14"/>
        <v>-0.9</v>
      </c>
      <c r="AF26" s="65">
        <f t="shared" si="15"/>
        <v>-9.9999999999999978E-2</v>
      </c>
      <c r="AG26" s="65">
        <f t="shared" ca="1" si="16"/>
        <v>-0.75480525294262191</v>
      </c>
      <c r="AH26" s="105">
        <f t="shared" si="17"/>
        <v>0</v>
      </c>
    </row>
    <row r="27" spans="1:34" s="14" customFormat="1" ht="16" x14ac:dyDescent="0.15">
      <c r="A27" s="87"/>
      <c r="B27" s="48"/>
      <c r="C27" s="50">
        <v>23</v>
      </c>
      <c r="D27" s="88"/>
      <c r="E27" s="88"/>
      <c r="F27" s="96"/>
      <c r="G27" s="53"/>
      <c r="H27" s="12">
        <f t="shared" si="0"/>
        <v>-0.5</v>
      </c>
      <c r="I27" s="12">
        <f t="shared" si="1"/>
        <v>-0.9</v>
      </c>
      <c r="J27" s="12">
        <f t="shared" si="2"/>
        <v>-9.9999999999999978E-2</v>
      </c>
      <c r="K27" s="12">
        <f t="shared" ca="1" si="3"/>
        <v>-0.54368656860628228</v>
      </c>
      <c r="L27" s="54"/>
      <c r="M27" s="12">
        <f t="shared" si="4"/>
        <v>-0.5</v>
      </c>
      <c r="N27" s="12">
        <f t="shared" si="5"/>
        <v>-0.9</v>
      </c>
      <c r="O27" s="12">
        <f t="shared" si="6"/>
        <v>-9.9999999999999978E-2</v>
      </c>
      <c r="P27" s="12">
        <f t="shared" ca="1" si="7"/>
        <v>-0.85100714112560938</v>
      </c>
      <c r="Q27" s="56">
        <f t="shared" si="8"/>
        <v>0</v>
      </c>
      <c r="R27" s="97"/>
      <c r="S27" s="62"/>
      <c r="T27" s="62"/>
      <c r="U27" s="61"/>
      <c r="V27" s="124"/>
      <c r="W27" s="116"/>
      <c r="X27" s="58"/>
      <c r="Y27" s="65">
        <f t="shared" si="9"/>
        <v>-0.5</v>
      </c>
      <c r="Z27" s="65">
        <f t="shared" si="10"/>
        <v>-0.9</v>
      </c>
      <c r="AA27" s="65">
        <f t="shared" si="11"/>
        <v>-9.9999999999999978E-2</v>
      </c>
      <c r="AB27" s="65">
        <f t="shared" ca="1" si="12"/>
        <v>-0.64742665414431877</v>
      </c>
      <c r="AC27" s="60"/>
      <c r="AD27" s="65">
        <f t="shared" si="13"/>
        <v>-0.5</v>
      </c>
      <c r="AE27" s="65">
        <f t="shared" si="14"/>
        <v>-0.9</v>
      </c>
      <c r="AF27" s="65">
        <f t="shared" si="15"/>
        <v>-9.9999999999999978E-2</v>
      </c>
      <c r="AG27" s="65">
        <f t="shared" ca="1" si="16"/>
        <v>-0.62398504112032382</v>
      </c>
      <c r="AH27" s="105">
        <f t="shared" si="17"/>
        <v>0</v>
      </c>
    </row>
    <row r="28" spans="1:34" s="14" customFormat="1" ht="16" x14ac:dyDescent="0.15">
      <c r="A28" s="87"/>
      <c r="B28" s="48"/>
      <c r="C28" s="50">
        <v>24</v>
      </c>
      <c r="D28" s="88"/>
      <c r="E28" s="88"/>
      <c r="F28" s="96"/>
      <c r="G28" s="53"/>
      <c r="H28" s="12">
        <f t="shared" si="0"/>
        <v>-0.5</v>
      </c>
      <c r="I28" s="12">
        <f t="shared" si="1"/>
        <v>-0.9</v>
      </c>
      <c r="J28" s="12">
        <f t="shared" si="2"/>
        <v>-9.9999999999999978E-2</v>
      </c>
      <c r="K28" s="12">
        <f t="shared" ca="1" si="3"/>
        <v>-0.72186373383004576</v>
      </c>
      <c r="L28" s="54"/>
      <c r="M28" s="12">
        <f t="shared" si="4"/>
        <v>-0.5</v>
      </c>
      <c r="N28" s="12">
        <f t="shared" si="5"/>
        <v>-0.9</v>
      </c>
      <c r="O28" s="12">
        <f t="shared" si="6"/>
        <v>-9.9999999999999978E-2</v>
      </c>
      <c r="P28" s="12">
        <f t="shared" ca="1" si="7"/>
        <v>-0.89213803156940086</v>
      </c>
      <c r="Q28" s="56">
        <f t="shared" si="8"/>
        <v>0</v>
      </c>
      <c r="R28" s="97"/>
      <c r="S28" s="62"/>
      <c r="T28" s="62"/>
      <c r="U28" s="64"/>
      <c r="V28" s="123"/>
      <c r="W28" s="115"/>
      <c r="X28" s="58"/>
      <c r="Y28" s="65">
        <f t="shared" si="9"/>
        <v>-0.5</v>
      </c>
      <c r="Z28" s="65">
        <f t="shared" si="10"/>
        <v>-0.9</v>
      </c>
      <c r="AA28" s="65">
        <f t="shared" si="11"/>
        <v>-9.9999999999999978E-2</v>
      </c>
      <c r="AB28" s="65">
        <f t="shared" ca="1" si="12"/>
        <v>-0.8160452839295147</v>
      </c>
      <c r="AC28" s="60"/>
      <c r="AD28" s="65">
        <f t="shared" si="13"/>
        <v>-0.5</v>
      </c>
      <c r="AE28" s="65">
        <f t="shared" si="14"/>
        <v>-0.9</v>
      </c>
      <c r="AF28" s="65">
        <f t="shared" si="15"/>
        <v>-9.9999999999999978E-2</v>
      </c>
      <c r="AG28" s="65">
        <f t="shared" ca="1" si="16"/>
        <v>-0.30152283420435588</v>
      </c>
      <c r="AH28" s="105">
        <f t="shared" si="17"/>
        <v>0</v>
      </c>
    </row>
    <row r="29" spans="1:34" s="14" customFormat="1" ht="16" x14ac:dyDescent="0.15">
      <c r="A29" s="87"/>
      <c r="B29" s="48"/>
      <c r="C29" s="50">
        <v>25</v>
      </c>
      <c r="D29" s="88"/>
      <c r="E29" s="88"/>
      <c r="F29" s="96"/>
      <c r="G29" s="53"/>
      <c r="H29" s="12">
        <f t="shared" si="0"/>
        <v>-0.5</v>
      </c>
      <c r="I29" s="12">
        <f t="shared" si="1"/>
        <v>-0.9</v>
      </c>
      <c r="J29" s="12">
        <f t="shared" si="2"/>
        <v>-9.9999999999999978E-2</v>
      </c>
      <c r="K29" s="12">
        <f t="shared" ca="1" si="3"/>
        <v>-0.39990262375463681</v>
      </c>
      <c r="L29" s="54"/>
      <c r="M29" s="12">
        <f t="shared" si="4"/>
        <v>-0.5</v>
      </c>
      <c r="N29" s="12">
        <f t="shared" si="5"/>
        <v>-0.9</v>
      </c>
      <c r="O29" s="12">
        <f t="shared" si="6"/>
        <v>-9.9999999999999978E-2</v>
      </c>
      <c r="P29" s="12">
        <f t="shared" ca="1" si="7"/>
        <v>-0.24467708052086579</v>
      </c>
      <c r="Q29" s="56">
        <f t="shared" si="8"/>
        <v>0</v>
      </c>
      <c r="R29" s="97"/>
      <c r="S29" s="62"/>
      <c r="T29" s="62"/>
      <c r="U29" s="61"/>
      <c r="V29" s="124"/>
      <c r="W29" s="116"/>
      <c r="X29" s="58"/>
      <c r="Y29" s="65">
        <f t="shared" si="9"/>
        <v>-0.5</v>
      </c>
      <c r="Z29" s="65">
        <f t="shared" si="10"/>
        <v>-0.9</v>
      </c>
      <c r="AA29" s="65">
        <f t="shared" si="11"/>
        <v>-9.9999999999999978E-2</v>
      </c>
      <c r="AB29" s="65">
        <f t="shared" ca="1" si="12"/>
        <v>-0.83259466302903096</v>
      </c>
      <c r="AC29" s="60"/>
      <c r="AD29" s="65">
        <f t="shared" si="13"/>
        <v>-0.5</v>
      </c>
      <c r="AE29" s="65">
        <f t="shared" si="14"/>
        <v>-0.9</v>
      </c>
      <c r="AF29" s="65">
        <f t="shared" si="15"/>
        <v>-9.9999999999999978E-2</v>
      </c>
      <c r="AG29" s="65">
        <f t="shared" ca="1" si="16"/>
        <v>-0.24259405015130842</v>
      </c>
      <c r="AH29" s="105">
        <f t="shared" si="17"/>
        <v>0</v>
      </c>
    </row>
    <row r="30" spans="1:34" s="14" customFormat="1" ht="16" x14ac:dyDescent="0.15">
      <c r="A30" s="87"/>
      <c r="B30" s="48"/>
      <c r="C30" s="50">
        <v>26</v>
      </c>
      <c r="D30" s="88"/>
      <c r="E30" s="88"/>
      <c r="F30" s="96"/>
      <c r="G30" s="53"/>
      <c r="H30" s="12">
        <f t="shared" si="0"/>
        <v>-0.5</v>
      </c>
      <c r="I30" s="12">
        <f t="shared" si="1"/>
        <v>-0.9</v>
      </c>
      <c r="J30" s="12">
        <f t="shared" si="2"/>
        <v>-9.9999999999999978E-2</v>
      </c>
      <c r="K30" s="12">
        <f t="shared" ca="1" si="3"/>
        <v>-0.3417444518210444</v>
      </c>
      <c r="L30" s="54"/>
      <c r="M30" s="12">
        <f t="shared" si="4"/>
        <v>-0.5</v>
      </c>
      <c r="N30" s="12">
        <f t="shared" si="5"/>
        <v>-0.9</v>
      </c>
      <c r="O30" s="12">
        <f t="shared" si="6"/>
        <v>-9.9999999999999978E-2</v>
      </c>
      <c r="P30" s="12">
        <f t="shared" ca="1" si="7"/>
        <v>-0.44302569957021198</v>
      </c>
      <c r="Q30" s="56">
        <f t="shared" si="8"/>
        <v>0</v>
      </c>
      <c r="R30" s="97"/>
      <c r="S30" s="62"/>
      <c r="T30" s="62"/>
      <c r="U30" s="64"/>
      <c r="V30" s="123"/>
      <c r="W30" s="115"/>
      <c r="X30" s="58"/>
      <c r="Y30" s="65">
        <f t="shared" si="9"/>
        <v>-0.5</v>
      </c>
      <c r="Z30" s="65">
        <f t="shared" si="10"/>
        <v>-0.9</v>
      </c>
      <c r="AA30" s="65">
        <f t="shared" si="11"/>
        <v>-9.9999999999999978E-2</v>
      </c>
      <c r="AB30" s="65">
        <f t="shared" ca="1" si="12"/>
        <v>-0.16438648420876767</v>
      </c>
      <c r="AC30" s="60"/>
      <c r="AD30" s="65">
        <f t="shared" si="13"/>
        <v>-0.5</v>
      </c>
      <c r="AE30" s="65">
        <f t="shared" si="14"/>
        <v>-0.9</v>
      </c>
      <c r="AF30" s="65">
        <f t="shared" si="15"/>
        <v>-9.9999999999999978E-2</v>
      </c>
      <c r="AG30" s="65">
        <f t="shared" ca="1" si="16"/>
        <v>-0.20603904390442729</v>
      </c>
      <c r="AH30" s="105">
        <f t="shared" si="17"/>
        <v>0</v>
      </c>
    </row>
    <row r="31" spans="1:34" s="14" customFormat="1" ht="16" x14ac:dyDescent="0.15">
      <c r="A31" s="87"/>
      <c r="B31" s="48"/>
      <c r="C31" s="50">
        <v>27</v>
      </c>
      <c r="D31" s="88"/>
      <c r="E31" s="88"/>
      <c r="F31" s="96"/>
      <c r="G31" s="53"/>
      <c r="H31" s="12">
        <f t="shared" si="0"/>
        <v>-0.5</v>
      </c>
      <c r="I31" s="12">
        <f t="shared" si="1"/>
        <v>-0.9</v>
      </c>
      <c r="J31" s="12">
        <f t="shared" si="2"/>
        <v>-9.9999999999999978E-2</v>
      </c>
      <c r="K31" s="12">
        <f t="shared" ca="1" si="3"/>
        <v>-0.80207460066842118</v>
      </c>
      <c r="L31" s="54"/>
      <c r="M31" s="12">
        <f t="shared" si="4"/>
        <v>-0.5</v>
      </c>
      <c r="N31" s="12">
        <f t="shared" si="5"/>
        <v>-0.9</v>
      </c>
      <c r="O31" s="12">
        <f t="shared" si="6"/>
        <v>-9.9999999999999978E-2</v>
      </c>
      <c r="P31" s="12">
        <f t="shared" ca="1" si="7"/>
        <v>-0.31779580795322737</v>
      </c>
      <c r="Q31" s="56">
        <f t="shared" si="8"/>
        <v>0</v>
      </c>
      <c r="R31" s="97"/>
      <c r="S31" s="62"/>
      <c r="T31" s="62"/>
      <c r="U31" s="61"/>
      <c r="V31" s="124"/>
      <c r="W31" s="116"/>
      <c r="X31" s="58"/>
      <c r="Y31" s="65">
        <f t="shared" si="9"/>
        <v>-0.5</v>
      </c>
      <c r="Z31" s="65">
        <f t="shared" si="10"/>
        <v>-0.9</v>
      </c>
      <c r="AA31" s="65">
        <f t="shared" si="11"/>
        <v>-9.9999999999999978E-2</v>
      </c>
      <c r="AB31" s="65">
        <f t="shared" ca="1" si="12"/>
        <v>-0.37315576887081292</v>
      </c>
      <c r="AC31" s="60"/>
      <c r="AD31" s="65">
        <f t="shared" si="13"/>
        <v>-0.5</v>
      </c>
      <c r="AE31" s="65">
        <f t="shared" si="14"/>
        <v>-0.9</v>
      </c>
      <c r="AF31" s="65">
        <f t="shared" si="15"/>
        <v>-9.9999999999999978E-2</v>
      </c>
      <c r="AG31" s="65">
        <f t="shared" ca="1" si="16"/>
        <v>-0.83193394101632945</v>
      </c>
      <c r="AH31" s="105">
        <f t="shared" si="17"/>
        <v>0</v>
      </c>
    </row>
    <row r="32" spans="1:34" s="14" customFormat="1" ht="16" x14ac:dyDescent="0.15">
      <c r="A32" s="87"/>
      <c r="B32" s="48"/>
      <c r="C32" s="50">
        <v>28</v>
      </c>
      <c r="D32" s="88"/>
      <c r="E32" s="88"/>
      <c r="F32" s="96"/>
      <c r="G32" s="53"/>
      <c r="H32" s="12">
        <f t="shared" si="0"/>
        <v>-0.5</v>
      </c>
      <c r="I32" s="12">
        <f t="shared" si="1"/>
        <v>-0.9</v>
      </c>
      <c r="J32" s="12">
        <f t="shared" si="2"/>
        <v>-9.9999999999999978E-2</v>
      </c>
      <c r="K32" s="12">
        <f t="shared" ca="1" si="3"/>
        <v>-0.18982432733025756</v>
      </c>
      <c r="L32" s="54"/>
      <c r="M32" s="12">
        <f t="shared" si="4"/>
        <v>-0.5</v>
      </c>
      <c r="N32" s="12">
        <f t="shared" si="5"/>
        <v>-0.9</v>
      </c>
      <c r="O32" s="12">
        <f t="shared" si="6"/>
        <v>-9.9999999999999978E-2</v>
      </c>
      <c r="P32" s="12">
        <f t="shared" ca="1" si="7"/>
        <v>-0.7542716034409952</v>
      </c>
      <c r="Q32" s="56">
        <f t="shared" si="8"/>
        <v>0</v>
      </c>
      <c r="R32" s="97"/>
      <c r="S32" s="62"/>
      <c r="T32" s="62"/>
      <c r="U32" s="64"/>
      <c r="V32" s="123"/>
      <c r="W32" s="115"/>
      <c r="X32" s="58"/>
      <c r="Y32" s="65">
        <f t="shared" si="9"/>
        <v>-0.5</v>
      </c>
      <c r="Z32" s="65">
        <f t="shared" si="10"/>
        <v>-0.9</v>
      </c>
      <c r="AA32" s="65">
        <f t="shared" si="11"/>
        <v>-9.9999999999999978E-2</v>
      </c>
      <c r="AB32" s="65">
        <f t="shared" ca="1" si="12"/>
        <v>-0.58457293278740718</v>
      </c>
      <c r="AC32" s="60"/>
      <c r="AD32" s="65">
        <f t="shared" si="13"/>
        <v>-0.5</v>
      </c>
      <c r="AE32" s="65">
        <f t="shared" si="14"/>
        <v>-0.9</v>
      </c>
      <c r="AF32" s="65">
        <f t="shared" si="15"/>
        <v>-9.9999999999999978E-2</v>
      </c>
      <c r="AG32" s="65">
        <f t="shared" ca="1" si="16"/>
        <v>-0.55366426456254814</v>
      </c>
      <c r="AH32" s="105">
        <f t="shared" si="17"/>
        <v>0</v>
      </c>
    </row>
    <row r="33" spans="1:34" s="14" customFormat="1" ht="16" x14ac:dyDescent="0.15">
      <c r="A33" s="87"/>
      <c r="B33" s="48"/>
      <c r="C33" s="50">
        <v>29</v>
      </c>
      <c r="D33" s="88"/>
      <c r="E33" s="88"/>
      <c r="F33" s="96"/>
      <c r="G33" s="53"/>
      <c r="H33" s="12">
        <f t="shared" si="0"/>
        <v>-0.5</v>
      </c>
      <c r="I33" s="12">
        <f t="shared" si="1"/>
        <v>-0.9</v>
      </c>
      <c r="J33" s="12">
        <f t="shared" si="2"/>
        <v>-9.9999999999999978E-2</v>
      </c>
      <c r="K33" s="12">
        <f t="shared" ca="1" si="3"/>
        <v>-0.38405356511011579</v>
      </c>
      <c r="L33" s="54"/>
      <c r="M33" s="12">
        <f t="shared" si="4"/>
        <v>-0.5</v>
      </c>
      <c r="N33" s="12">
        <f t="shared" si="5"/>
        <v>-0.9</v>
      </c>
      <c r="O33" s="12">
        <f t="shared" si="6"/>
        <v>-9.9999999999999978E-2</v>
      </c>
      <c r="P33" s="12">
        <f t="shared" ca="1" si="7"/>
        <v>-0.29457050703785126</v>
      </c>
      <c r="Q33" s="56">
        <f t="shared" si="8"/>
        <v>0</v>
      </c>
      <c r="R33" s="97"/>
      <c r="S33" s="62"/>
      <c r="T33" s="62"/>
      <c r="U33" s="61"/>
      <c r="V33" s="124"/>
      <c r="W33" s="116"/>
      <c r="X33" s="58"/>
      <c r="Y33" s="65">
        <f t="shared" si="9"/>
        <v>-0.5</v>
      </c>
      <c r="Z33" s="65">
        <f t="shared" si="10"/>
        <v>-0.9</v>
      </c>
      <c r="AA33" s="65">
        <f t="shared" si="11"/>
        <v>-9.9999999999999978E-2</v>
      </c>
      <c r="AB33" s="65">
        <f t="shared" ca="1" si="12"/>
        <v>-0.63794603252129156</v>
      </c>
      <c r="AC33" s="60"/>
      <c r="AD33" s="65">
        <f t="shared" si="13"/>
        <v>-0.5</v>
      </c>
      <c r="AE33" s="65">
        <f t="shared" si="14"/>
        <v>-0.9</v>
      </c>
      <c r="AF33" s="65">
        <f t="shared" si="15"/>
        <v>-9.9999999999999978E-2</v>
      </c>
      <c r="AG33" s="65">
        <f t="shared" ca="1" si="16"/>
        <v>-0.14692699016910071</v>
      </c>
      <c r="AH33" s="105">
        <f t="shared" si="17"/>
        <v>0</v>
      </c>
    </row>
    <row r="34" spans="1:34" s="14" customFormat="1" ht="16" x14ac:dyDescent="0.15">
      <c r="A34" s="87"/>
      <c r="B34" s="48"/>
      <c r="C34" s="50">
        <v>30</v>
      </c>
      <c r="D34" s="88"/>
      <c r="E34" s="88"/>
      <c r="F34" s="96"/>
      <c r="G34" s="53"/>
      <c r="H34" s="12">
        <f t="shared" si="0"/>
        <v>-0.5</v>
      </c>
      <c r="I34" s="12">
        <f t="shared" si="1"/>
        <v>-0.9</v>
      </c>
      <c r="J34" s="12">
        <f t="shared" si="2"/>
        <v>-9.9999999999999978E-2</v>
      </c>
      <c r="K34" s="12">
        <f t="shared" ca="1" si="3"/>
        <v>-0.26455623792429206</v>
      </c>
      <c r="L34" s="54"/>
      <c r="M34" s="12">
        <f t="shared" si="4"/>
        <v>-0.5</v>
      </c>
      <c r="N34" s="12">
        <f t="shared" si="5"/>
        <v>-0.9</v>
      </c>
      <c r="O34" s="12">
        <f t="shared" si="6"/>
        <v>-9.9999999999999978E-2</v>
      </c>
      <c r="P34" s="12">
        <f t="shared" ca="1" si="7"/>
        <v>-0.87416366695268688</v>
      </c>
      <c r="Q34" s="56">
        <f t="shared" si="8"/>
        <v>0</v>
      </c>
      <c r="R34" s="97"/>
      <c r="S34" s="62"/>
      <c r="T34" s="62"/>
      <c r="U34" s="64"/>
      <c r="V34" s="123"/>
      <c r="W34" s="115"/>
      <c r="X34" s="58"/>
      <c r="Y34" s="65">
        <f t="shared" si="9"/>
        <v>-0.5</v>
      </c>
      <c r="Z34" s="65">
        <f t="shared" si="10"/>
        <v>-0.9</v>
      </c>
      <c r="AA34" s="65">
        <f t="shared" si="11"/>
        <v>-9.9999999999999978E-2</v>
      </c>
      <c r="AB34" s="65">
        <f t="shared" ca="1" si="12"/>
        <v>-0.24842730852956441</v>
      </c>
      <c r="AC34" s="60"/>
      <c r="AD34" s="65">
        <f t="shared" si="13"/>
        <v>-0.5</v>
      </c>
      <c r="AE34" s="65">
        <f t="shared" si="14"/>
        <v>-0.9</v>
      </c>
      <c r="AF34" s="65">
        <f t="shared" si="15"/>
        <v>-9.9999999999999978E-2</v>
      </c>
      <c r="AG34" s="65">
        <f t="shared" ca="1" si="16"/>
        <v>-0.4792615075929702</v>
      </c>
      <c r="AH34" s="105">
        <f t="shared" si="17"/>
        <v>0</v>
      </c>
    </row>
    <row r="35" spans="1:34" s="14" customFormat="1" ht="16" x14ac:dyDescent="0.15">
      <c r="A35" s="87"/>
      <c r="B35" s="48"/>
      <c r="C35" s="50">
        <v>31</v>
      </c>
      <c r="D35" s="88"/>
      <c r="E35" s="88"/>
      <c r="F35" s="96"/>
      <c r="G35" s="53"/>
      <c r="H35" s="12">
        <f t="shared" si="0"/>
        <v>-0.5</v>
      </c>
      <c r="I35" s="12">
        <f t="shared" si="1"/>
        <v>-0.9</v>
      </c>
      <c r="J35" s="12">
        <f t="shared" si="2"/>
        <v>-9.9999999999999978E-2</v>
      </c>
      <c r="K35" s="12">
        <f t="shared" ca="1" si="3"/>
        <v>-0.16803490611563732</v>
      </c>
      <c r="L35" s="54"/>
      <c r="M35" s="12">
        <f t="shared" si="4"/>
        <v>-0.5</v>
      </c>
      <c r="N35" s="12">
        <f t="shared" si="5"/>
        <v>-0.9</v>
      </c>
      <c r="O35" s="12">
        <f t="shared" si="6"/>
        <v>-9.9999999999999978E-2</v>
      </c>
      <c r="P35" s="12">
        <f t="shared" ca="1" si="7"/>
        <v>-0.7243375218156699</v>
      </c>
      <c r="Q35" s="56">
        <f t="shared" si="8"/>
        <v>0</v>
      </c>
      <c r="R35" s="97"/>
      <c r="S35" s="62"/>
      <c r="T35" s="62"/>
      <c r="U35" s="61"/>
      <c r="V35" s="124"/>
      <c r="W35" s="116"/>
      <c r="X35" s="58"/>
      <c r="Y35" s="65">
        <f t="shared" si="9"/>
        <v>-0.5</v>
      </c>
      <c r="Z35" s="65">
        <f t="shared" si="10"/>
        <v>-0.9</v>
      </c>
      <c r="AA35" s="65">
        <f t="shared" si="11"/>
        <v>-9.9999999999999978E-2</v>
      </c>
      <c r="AB35" s="65">
        <f t="shared" ca="1" si="12"/>
        <v>-0.27199455903619996</v>
      </c>
      <c r="AC35" s="60"/>
      <c r="AD35" s="65">
        <f t="shared" si="13"/>
        <v>-0.5</v>
      </c>
      <c r="AE35" s="65">
        <f t="shared" si="14"/>
        <v>-0.9</v>
      </c>
      <c r="AF35" s="65">
        <f t="shared" si="15"/>
        <v>-9.9999999999999978E-2</v>
      </c>
      <c r="AG35" s="65">
        <f t="shared" ca="1" si="16"/>
        <v>-0.82655179681501079</v>
      </c>
      <c r="AH35" s="105">
        <f t="shared" si="17"/>
        <v>0</v>
      </c>
    </row>
    <row r="36" spans="1:34" s="14" customFormat="1" ht="16" x14ac:dyDescent="0.15">
      <c r="A36" s="87"/>
      <c r="B36" s="48"/>
      <c r="C36" s="50">
        <v>32</v>
      </c>
      <c r="D36" s="88"/>
      <c r="E36" s="88"/>
      <c r="F36" s="96"/>
      <c r="G36" s="53"/>
      <c r="H36" s="12">
        <f t="shared" si="0"/>
        <v>-0.5</v>
      </c>
      <c r="I36" s="12">
        <f t="shared" si="1"/>
        <v>-0.9</v>
      </c>
      <c r="J36" s="12">
        <f t="shared" si="2"/>
        <v>-9.9999999999999978E-2</v>
      </c>
      <c r="K36" s="12">
        <f t="shared" ca="1" si="3"/>
        <v>-0.2380409053261856</v>
      </c>
      <c r="L36" s="54"/>
      <c r="M36" s="12">
        <f t="shared" si="4"/>
        <v>-0.5</v>
      </c>
      <c r="N36" s="12">
        <f t="shared" si="5"/>
        <v>-0.9</v>
      </c>
      <c r="O36" s="12">
        <f t="shared" si="6"/>
        <v>-9.9999999999999978E-2</v>
      </c>
      <c r="P36" s="12">
        <f t="shared" ca="1" si="7"/>
        <v>-0.7775635124677831</v>
      </c>
      <c r="Q36" s="56">
        <f t="shared" si="8"/>
        <v>0</v>
      </c>
      <c r="R36" s="97"/>
      <c r="S36" s="62"/>
      <c r="T36" s="62"/>
      <c r="U36" s="64"/>
      <c r="V36" s="123"/>
      <c r="W36" s="115"/>
      <c r="X36" s="58"/>
      <c r="Y36" s="65">
        <f t="shared" si="9"/>
        <v>-0.5</v>
      </c>
      <c r="Z36" s="65">
        <f t="shared" si="10"/>
        <v>-0.9</v>
      </c>
      <c r="AA36" s="65">
        <f t="shared" si="11"/>
        <v>-9.9999999999999978E-2</v>
      </c>
      <c r="AB36" s="65">
        <f t="shared" ca="1" si="12"/>
        <v>-0.44822422079199231</v>
      </c>
      <c r="AC36" s="60"/>
      <c r="AD36" s="65">
        <f t="shared" si="13"/>
        <v>-0.5</v>
      </c>
      <c r="AE36" s="65">
        <f t="shared" si="14"/>
        <v>-0.9</v>
      </c>
      <c r="AF36" s="65">
        <f t="shared" si="15"/>
        <v>-9.9999999999999978E-2</v>
      </c>
      <c r="AG36" s="65">
        <f t="shared" ca="1" si="16"/>
        <v>-0.88434335230479244</v>
      </c>
      <c r="AH36" s="105">
        <f t="shared" si="17"/>
        <v>0</v>
      </c>
    </row>
    <row r="37" spans="1:34" s="14" customFormat="1" ht="16" x14ac:dyDescent="0.15">
      <c r="A37" s="87"/>
      <c r="B37" s="48"/>
      <c r="C37" s="50">
        <v>33</v>
      </c>
      <c r="D37" s="88"/>
      <c r="E37" s="88"/>
      <c r="F37" s="96"/>
      <c r="G37" s="53"/>
      <c r="H37" s="12">
        <f t="shared" si="0"/>
        <v>-0.5</v>
      </c>
      <c r="I37" s="12">
        <f t="shared" si="1"/>
        <v>-0.9</v>
      </c>
      <c r="J37" s="12">
        <f t="shared" si="2"/>
        <v>-9.9999999999999978E-2</v>
      </c>
      <c r="K37" s="12">
        <f t="shared" ca="1" si="3"/>
        <v>-0.34083696171731459</v>
      </c>
      <c r="L37" s="54"/>
      <c r="M37" s="12">
        <f t="shared" si="4"/>
        <v>-0.5</v>
      </c>
      <c r="N37" s="12">
        <f t="shared" si="5"/>
        <v>-0.9</v>
      </c>
      <c r="O37" s="12">
        <f t="shared" si="6"/>
        <v>-9.9999999999999978E-2</v>
      </c>
      <c r="P37" s="12">
        <f t="shared" ca="1" si="7"/>
        <v>-0.2739432734467494</v>
      </c>
      <c r="Q37" s="56">
        <f t="shared" si="8"/>
        <v>0</v>
      </c>
      <c r="R37" s="97"/>
      <c r="S37" s="62"/>
      <c r="T37" s="62"/>
      <c r="U37" s="61"/>
      <c r="V37" s="124"/>
      <c r="W37" s="116"/>
      <c r="X37" s="58"/>
      <c r="Y37" s="65">
        <f t="shared" si="9"/>
        <v>-0.5</v>
      </c>
      <c r="Z37" s="65">
        <f t="shared" si="10"/>
        <v>-0.9</v>
      </c>
      <c r="AA37" s="65">
        <f t="shared" si="11"/>
        <v>-9.9999999999999978E-2</v>
      </c>
      <c r="AB37" s="65">
        <f t="shared" ca="1" si="12"/>
        <v>-0.53509581034402987</v>
      </c>
      <c r="AC37" s="60"/>
      <c r="AD37" s="65">
        <f t="shared" si="13"/>
        <v>-0.5</v>
      </c>
      <c r="AE37" s="65">
        <f t="shared" si="14"/>
        <v>-0.9</v>
      </c>
      <c r="AF37" s="65">
        <f t="shared" si="15"/>
        <v>-9.9999999999999978E-2</v>
      </c>
      <c r="AG37" s="65">
        <f t="shared" ca="1" si="16"/>
        <v>-0.25770867920684148</v>
      </c>
      <c r="AH37" s="105">
        <f t="shared" si="17"/>
        <v>0</v>
      </c>
    </row>
    <row r="38" spans="1:34" s="14" customFormat="1" ht="16" x14ac:dyDescent="0.15">
      <c r="A38" s="87"/>
      <c r="B38" s="48"/>
      <c r="C38" s="50">
        <v>34</v>
      </c>
      <c r="D38" s="88"/>
      <c r="E38" s="88"/>
      <c r="F38" s="96"/>
      <c r="G38" s="53"/>
      <c r="H38" s="12">
        <f t="shared" si="0"/>
        <v>-0.5</v>
      </c>
      <c r="I38" s="12">
        <f t="shared" si="1"/>
        <v>-0.9</v>
      </c>
      <c r="J38" s="12">
        <f t="shared" si="2"/>
        <v>-9.9999999999999978E-2</v>
      </c>
      <c r="K38" s="12">
        <f t="shared" ca="1" si="3"/>
        <v>-0.80727118361400418</v>
      </c>
      <c r="L38" s="54"/>
      <c r="M38" s="12">
        <f t="shared" si="4"/>
        <v>-0.5</v>
      </c>
      <c r="N38" s="12">
        <f t="shared" si="5"/>
        <v>-0.9</v>
      </c>
      <c r="O38" s="12">
        <f t="shared" si="6"/>
        <v>-9.9999999999999978E-2</v>
      </c>
      <c r="P38" s="12">
        <f t="shared" ca="1" si="7"/>
        <v>-0.70386938632310625</v>
      </c>
      <c r="Q38" s="56">
        <f t="shared" si="8"/>
        <v>0</v>
      </c>
      <c r="R38" s="97"/>
      <c r="S38" s="62"/>
      <c r="T38" s="62"/>
      <c r="U38" s="64"/>
      <c r="V38" s="123"/>
      <c r="W38" s="115"/>
      <c r="X38" s="58"/>
      <c r="Y38" s="65">
        <f t="shared" si="9"/>
        <v>-0.5</v>
      </c>
      <c r="Z38" s="65">
        <f t="shared" si="10"/>
        <v>-0.9</v>
      </c>
      <c r="AA38" s="65">
        <f t="shared" si="11"/>
        <v>-9.9999999999999978E-2</v>
      </c>
      <c r="AB38" s="65">
        <f t="shared" ca="1" si="12"/>
        <v>-0.34995631535597105</v>
      </c>
      <c r="AC38" s="60"/>
      <c r="AD38" s="65">
        <f t="shared" si="13"/>
        <v>-0.5</v>
      </c>
      <c r="AE38" s="65">
        <f t="shared" si="14"/>
        <v>-0.9</v>
      </c>
      <c r="AF38" s="65">
        <f t="shared" si="15"/>
        <v>-9.9999999999999978E-2</v>
      </c>
      <c r="AG38" s="65">
        <f t="shared" ca="1" si="16"/>
        <v>-0.11926233714650725</v>
      </c>
      <c r="AH38" s="105">
        <f t="shared" si="17"/>
        <v>0</v>
      </c>
    </row>
    <row r="39" spans="1:34" s="14" customFormat="1" ht="16" x14ac:dyDescent="0.15">
      <c r="A39" s="87"/>
      <c r="B39" s="48"/>
      <c r="C39" s="50">
        <v>35</v>
      </c>
      <c r="D39" s="88"/>
      <c r="E39" s="88"/>
      <c r="F39" s="96"/>
      <c r="G39" s="53"/>
      <c r="H39" s="12">
        <f t="shared" si="0"/>
        <v>-0.5</v>
      </c>
      <c r="I39" s="12">
        <f t="shared" si="1"/>
        <v>-0.9</v>
      </c>
      <c r="J39" s="12">
        <f t="shared" si="2"/>
        <v>-9.9999999999999978E-2</v>
      </c>
      <c r="K39" s="12">
        <f t="shared" ca="1" si="3"/>
        <v>-0.18423539221897189</v>
      </c>
      <c r="L39" s="54"/>
      <c r="M39" s="12">
        <f t="shared" si="4"/>
        <v>-0.5</v>
      </c>
      <c r="N39" s="12">
        <f t="shared" si="5"/>
        <v>-0.9</v>
      </c>
      <c r="O39" s="12">
        <f t="shared" si="6"/>
        <v>-9.9999999999999978E-2</v>
      </c>
      <c r="P39" s="12">
        <f t="shared" ca="1" si="7"/>
        <v>-0.42792501672788824</v>
      </c>
      <c r="Q39" s="56">
        <f t="shared" si="8"/>
        <v>0</v>
      </c>
      <c r="R39" s="97"/>
      <c r="S39" s="62"/>
      <c r="T39" s="62"/>
      <c r="U39" s="61"/>
      <c r="V39" s="124"/>
      <c r="W39" s="116"/>
      <c r="X39" s="58"/>
      <c r="Y39" s="65">
        <f t="shared" si="9"/>
        <v>-0.5</v>
      </c>
      <c r="Z39" s="65">
        <f t="shared" si="10"/>
        <v>-0.9</v>
      </c>
      <c r="AA39" s="65">
        <f t="shared" si="11"/>
        <v>-9.9999999999999978E-2</v>
      </c>
      <c r="AB39" s="65">
        <f t="shared" ca="1" si="12"/>
        <v>-0.18997841925547398</v>
      </c>
      <c r="AC39" s="60"/>
      <c r="AD39" s="65">
        <f t="shared" si="13"/>
        <v>-0.5</v>
      </c>
      <c r="AE39" s="65">
        <f t="shared" si="14"/>
        <v>-0.9</v>
      </c>
      <c r="AF39" s="65">
        <f t="shared" si="15"/>
        <v>-9.9999999999999978E-2</v>
      </c>
      <c r="AG39" s="65">
        <f t="shared" ca="1" si="16"/>
        <v>-0.77145044554726572</v>
      </c>
      <c r="AH39" s="105">
        <f t="shared" si="17"/>
        <v>0</v>
      </c>
    </row>
    <row r="40" spans="1:34" s="14" customFormat="1" ht="16" x14ac:dyDescent="0.15">
      <c r="A40" s="87"/>
      <c r="B40" s="48"/>
      <c r="C40" s="50">
        <v>36</v>
      </c>
      <c r="D40" s="88"/>
      <c r="E40" s="88"/>
      <c r="F40" s="96"/>
      <c r="G40" s="53"/>
      <c r="H40" s="12">
        <f t="shared" si="0"/>
        <v>-0.5</v>
      </c>
      <c r="I40" s="12">
        <f t="shared" si="1"/>
        <v>-0.9</v>
      </c>
      <c r="J40" s="12">
        <f t="shared" si="2"/>
        <v>-9.9999999999999978E-2</v>
      </c>
      <c r="K40" s="12">
        <f t="shared" ca="1" si="3"/>
        <v>-0.7369613709138193</v>
      </c>
      <c r="L40" s="54"/>
      <c r="M40" s="12">
        <f t="shared" si="4"/>
        <v>-0.5</v>
      </c>
      <c r="N40" s="12">
        <f t="shared" si="5"/>
        <v>-0.9</v>
      </c>
      <c r="O40" s="12">
        <f t="shared" si="6"/>
        <v>-9.9999999999999978E-2</v>
      </c>
      <c r="P40" s="12">
        <f t="shared" ca="1" si="7"/>
        <v>-0.18870377145146844</v>
      </c>
      <c r="Q40" s="56">
        <f t="shared" si="8"/>
        <v>0</v>
      </c>
      <c r="R40" s="97"/>
      <c r="S40" s="62"/>
      <c r="T40" s="62"/>
      <c r="U40" s="64"/>
      <c r="V40" s="123"/>
      <c r="W40" s="115"/>
      <c r="X40" s="58"/>
      <c r="Y40" s="65">
        <f t="shared" si="9"/>
        <v>-0.5</v>
      </c>
      <c r="Z40" s="65">
        <f t="shared" si="10"/>
        <v>-0.9</v>
      </c>
      <c r="AA40" s="65">
        <f t="shared" si="11"/>
        <v>-9.9999999999999978E-2</v>
      </c>
      <c r="AB40" s="65">
        <f t="shared" ca="1" si="12"/>
        <v>-0.67908796306980024</v>
      </c>
      <c r="AC40" s="60"/>
      <c r="AD40" s="65">
        <f t="shared" si="13"/>
        <v>-0.5</v>
      </c>
      <c r="AE40" s="65">
        <f t="shared" si="14"/>
        <v>-0.9</v>
      </c>
      <c r="AF40" s="65">
        <f t="shared" si="15"/>
        <v>-9.9999999999999978E-2</v>
      </c>
      <c r="AG40" s="65">
        <f t="shared" ca="1" si="16"/>
        <v>-0.18478855782000658</v>
      </c>
      <c r="AH40" s="105">
        <f t="shared" si="17"/>
        <v>0</v>
      </c>
    </row>
    <row r="41" spans="1:34" s="14" customFormat="1" ht="16" x14ac:dyDescent="0.15">
      <c r="A41" s="87"/>
      <c r="B41" s="48"/>
      <c r="C41" s="50">
        <v>37</v>
      </c>
      <c r="D41" s="88"/>
      <c r="E41" s="88"/>
      <c r="F41" s="96"/>
      <c r="G41" s="53"/>
      <c r="H41" s="12">
        <f t="shared" si="0"/>
        <v>-0.5</v>
      </c>
      <c r="I41" s="12">
        <f t="shared" si="1"/>
        <v>-0.9</v>
      </c>
      <c r="J41" s="12">
        <f t="shared" si="2"/>
        <v>-9.9999999999999978E-2</v>
      </c>
      <c r="K41" s="12">
        <f t="shared" ca="1" si="3"/>
        <v>-0.60104768878893977</v>
      </c>
      <c r="L41" s="54"/>
      <c r="M41" s="12">
        <f t="shared" si="4"/>
        <v>-0.5</v>
      </c>
      <c r="N41" s="12">
        <f t="shared" si="5"/>
        <v>-0.9</v>
      </c>
      <c r="O41" s="12">
        <f t="shared" si="6"/>
        <v>-9.9999999999999978E-2</v>
      </c>
      <c r="P41" s="12">
        <f t="shared" ca="1" si="7"/>
        <v>-0.44318313713087082</v>
      </c>
      <c r="Q41" s="56">
        <f t="shared" si="8"/>
        <v>0</v>
      </c>
      <c r="R41" s="97"/>
      <c r="S41" s="62"/>
      <c r="T41" s="62"/>
      <c r="U41" s="61"/>
      <c r="V41" s="124"/>
      <c r="W41" s="116"/>
      <c r="X41" s="58"/>
      <c r="Y41" s="65">
        <f t="shared" si="9"/>
        <v>-0.5</v>
      </c>
      <c r="Z41" s="65">
        <f t="shared" si="10"/>
        <v>-0.9</v>
      </c>
      <c r="AA41" s="65">
        <f t="shared" si="11"/>
        <v>-9.9999999999999978E-2</v>
      </c>
      <c r="AB41" s="65">
        <f t="shared" ca="1" si="12"/>
        <v>-0.12393824223782735</v>
      </c>
      <c r="AC41" s="60"/>
      <c r="AD41" s="65">
        <f t="shared" si="13"/>
        <v>-0.5</v>
      </c>
      <c r="AE41" s="65">
        <f t="shared" si="14"/>
        <v>-0.9</v>
      </c>
      <c r="AF41" s="65">
        <f t="shared" si="15"/>
        <v>-9.9999999999999978E-2</v>
      </c>
      <c r="AG41" s="65">
        <f t="shared" ca="1" si="16"/>
        <v>-0.25994344594434005</v>
      </c>
      <c r="AH41" s="105">
        <f t="shared" si="17"/>
        <v>0</v>
      </c>
    </row>
    <row r="42" spans="1:34" s="14" customFormat="1" ht="16" x14ac:dyDescent="0.15">
      <c r="A42" s="87"/>
      <c r="B42" s="48"/>
      <c r="C42" s="50">
        <v>38</v>
      </c>
      <c r="D42" s="88"/>
      <c r="E42" s="88"/>
      <c r="F42" s="96"/>
      <c r="G42" s="53"/>
      <c r="H42" s="12">
        <f t="shared" si="0"/>
        <v>-0.5</v>
      </c>
      <c r="I42" s="12">
        <f t="shared" si="1"/>
        <v>-0.9</v>
      </c>
      <c r="J42" s="12">
        <f t="shared" si="2"/>
        <v>-9.9999999999999978E-2</v>
      </c>
      <c r="K42" s="12">
        <f t="shared" ca="1" si="3"/>
        <v>-0.1285727139631605</v>
      </c>
      <c r="L42" s="54"/>
      <c r="M42" s="12">
        <f t="shared" si="4"/>
        <v>-0.5</v>
      </c>
      <c r="N42" s="12">
        <f t="shared" si="5"/>
        <v>-0.9</v>
      </c>
      <c r="O42" s="12">
        <f t="shared" si="6"/>
        <v>-9.9999999999999978E-2</v>
      </c>
      <c r="P42" s="12">
        <f t="shared" ca="1" si="7"/>
        <v>-0.66104652464487323</v>
      </c>
      <c r="Q42" s="56">
        <f t="shared" si="8"/>
        <v>0</v>
      </c>
      <c r="R42" s="97"/>
      <c r="S42" s="62"/>
      <c r="T42" s="62"/>
      <c r="U42" s="64"/>
      <c r="V42" s="123"/>
      <c r="W42" s="115"/>
      <c r="X42" s="58"/>
      <c r="Y42" s="65">
        <f t="shared" si="9"/>
        <v>-0.5</v>
      </c>
      <c r="Z42" s="65">
        <f t="shared" si="10"/>
        <v>-0.9</v>
      </c>
      <c r="AA42" s="65">
        <f t="shared" si="11"/>
        <v>-9.9999999999999978E-2</v>
      </c>
      <c r="AB42" s="65">
        <f t="shared" ca="1" si="12"/>
        <v>-0.33651801496837908</v>
      </c>
      <c r="AC42" s="60"/>
      <c r="AD42" s="65">
        <f t="shared" si="13"/>
        <v>-0.5</v>
      </c>
      <c r="AE42" s="65">
        <f t="shared" si="14"/>
        <v>-0.9</v>
      </c>
      <c r="AF42" s="65">
        <f t="shared" si="15"/>
        <v>-9.9999999999999978E-2</v>
      </c>
      <c r="AG42" s="65">
        <f t="shared" ca="1" si="16"/>
        <v>-0.31846893057029846</v>
      </c>
      <c r="AH42" s="105">
        <f t="shared" si="17"/>
        <v>0</v>
      </c>
    </row>
    <row r="43" spans="1:34" s="14" customFormat="1" ht="16" x14ac:dyDescent="0.15">
      <c r="A43" s="87"/>
      <c r="B43" s="48"/>
      <c r="C43" s="50">
        <v>39</v>
      </c>
      <c r="D43" s="88"/>
      <c r="E43" s="88"/>
      <c r="F43" s="96"/>
      <c r="G43" s="53"/>
      <c r="H43" s="12">
        <f t="shared" si="0"/>
        <v>-0.5</v>
      </c>
      <c r="I43" s="12">
        <f t="shared" si="1"/>
        <v>-0.9</v>
      </c>
      <c r="J43" s="12">
        <f t="shared" si="2"/>
        <v>-9.9999999999999978E-2</v>
      </c>
      <c r="K43" s="12">
        <f t="shared" ca="1" si="3"/>
        <v>-0.77787468814340599</v>
      </c>
      <c r="L43" s="54"/>
      <c r="M43" s="12">
        <f t="shared" si="4"/>
        <v>-0.5</v>
      </c>
      <c r="N43" s="12">
        <f t="shared" si="5"/>
        <v>-0.9</v>
      </c>
      <c r="O43" s="12">
        <f t="shared" si="6"/>
        <v>-9.9999999999999978E-2</v>
      </c>
      <c r="P43" s="12">
        <f t="shared" ca="1" si="7"/>
        <v>-0.26483303708737316</v>
      </c>
      <c r="Q43" s="56">
        <f t="shared" si="8"/>
        <v>0</v>
      </c>
      <c r="R43" s="97"/>
      <c r="S43" s="62"/>
      <c r="T43" s="62"/>
      <c r="U43" s="61"/>
      <c r="V43" s="124"/>
      <c r="W43" s="116"/>
      <c r="X43" s="58"/>
      <c r="Y43" s="65">
        <f t="shared" si="9"/>
        <v>-0.5</v>
      </c>
      <c r="Z43" s="65">
        <f t="shared" si="10"/>
        <v>-0.9</v>
      </c>
      <c r="AA43" s="65">
        <f t="shared" si="11"/>
        <v>-9.9999999999999978E-2</v>
      </c>
      <c r="AB43" s="65">
        <f t="shared" ca="1" si="12"/>
        <v>-0.21933013479948205</v>
      </c>
      <c r="AC43" s="60"/>
      <c r="AD43" s="65">
        <f t="shared" si="13"/>
        <v>-0.5</v>
      </c>
      <c r="AE43" s="65">
        <f t="shared" si="14"/>
        <v>-0.9</v>
      </c>
      <c r="AF43" s="65">
        <f t="shared" si="15"/>
        <v>-9.9999999999999978E-2</v>
      </c>
      <c r="AG43" s="65">
        <f t="shared" ca="1" si="16"/>
        <v>-0.62028267077063681</v>
      </c>
      <c r="AH43" s="105">
        <f t="shared" si="17"/>
        <v>0</v>
      </c>
    </row>
    <row r="44" spans="1:34" s="14" customFormat="1" ht="17" thickBot="1" x14ac:dyDescent="0.2">
      <c r="A44" s="89"/>
      <c r="B44" s="90"/>
      <c r="C44" s="91">
        <v>40</v>
      </c>
      <c r="D44" s="92"/>
      <c r="E44" s="92"/>
      <c r="F44" s="98"/>
      <c r="G44" s="99"/>
      <c r="H44" s="100">
        <f t="shared" si="0"/>
        <v>-0.5</v>
      </c>
      <c r="I44" s="100">
        <f t="shared" si="1"/>
        <v>-0.9</v>
      </c>
      <c r="J44" s="100">
        <f t="shared" si="2"/>
        <v>-9.9999999999999978E-2</v>
      </c>
      <c r="K44" s="100">
        <f t="shared" ca="1" si="3"/>
        <v>-0.79876375812466593</v>
      </c>
      <c r="L44" s="101"/>
      <c r="M44" s="100">
        <f t="shared" si="4"/>
        <v>-0.5</v>
      </c>
      <c r="N44" s="100">
        <f t="shared" si="5"/>
        <v>-0.9</v>
      </c>
      <c r="O44" s="100">
        <f t="shared" si="6"/>
        <v>-9.9999999999999978E-2</v>
      </c>
      <c r="P44" s="100">
        <f t="shared" ca="1" si="7"/>
        <v>-0.66596510264801512</v>
      </c>
      <c r="Q44" s="102">
        <f t="shared" si="8"/>
        <v>0</v>
      </c>
      <c r="R44" s="103"/>
      <c r="S44" s="106"/>
      <c r="T44" s="106"/>
      <c r="U44" s="107"/>
      <c r="V44" s="125"/>
      <c r="W44" s="117"/>
      <c r="X44" s="108"/>
      <c r="Y44" s="109">
        <f t="shared" si="9"/>
        <v>-0.5</v>
      </c>
      <c r="Z44" s="109">
        <f t="shared" si="10"/>
        <v>-0.9</v>
      </c>
      <c r="AA44" s="109">
        <f t="shared" si="11"/>
        <v>-9.9999999999999978E-2</v>
      </c>
      <c r="AB44" s="109">
        <f t="shared" ca="1" si="12"/>
        <v>-0.47429758283179185</v>
      </c>
      <c r="AC44" s="110"/>
      <c r="AD44" s="109">
        <f t="shared" si="13"/>
        <v>-0.5</v>
      </c>
      <c r="AE44" s="109">
        <f t="shared" si="14"/>
        <v>-0.9</v>
      </c>
      <c r="AF44" s="109">
        <f t="shared" si="15"/>
        <v>-9.9999999999999978E-2</v>
      </c>
      <c r="AG44" s="109">
        <f t="shared" ca="1" si="16"/>
        <v>-0.21073372022436121</v>
      </c>
      <c r="AH44" s="111">
        <f t="shared" si="17"/>
        <v>0</v>
      </c>
    </row>
    <row r="45" spans="1:34" s="14" customFormat="1" ht="17" thickTop="1" x14ac:dyDescent="0.2">
      <c r="B45" s="38"/>
      <c r="C45" s="15"/>
      <c r="D45" s="35"/>
      <c r="E45" s="21"/>
      <c r="F45" s="15"/>
      <c r="G45" s="16"/>
      <c r="H45" s="16"/>
      <c r="I45" s="16"/>
      <c r="J45" s="16"/>
      <c r="K45" s="16"/>
      <c r="L45" s="16"/>
      <c r="M45" s="16"/>
      <c r="N45" s="16"/>
      <c r="O45" s="16"/>
      <c r="P45" s="16"/>
      <c r="Q45" s="16"/>
      <c r="R45" s="17"/>
      <c r="S45" s="21"/>
      <c r="T45" s="11"/>
      <c r="U45" s="21"/>
      <c r="V45" s="21"/>
      <c r="W45" s="21"/>
      <c r="X45" s="16"/>
      <c r="Y45" s="16"/>
      <c r="Z45" s="16"/>
      <c r="AA45" s="16"/>
      <c r="AB45" s="16"/>
      <c r="AC45" s="16"/>
      <c r="AD45" s="16"/>
      <c r="AE45" s="16"/>
      <c r="AF45" s="16"/>
      <c r="AG45" s="16"/>
      <c r="AH45" s="16"/>
    </row>
    <row r="46" spans="1:34" s="14" customFormat="1" ht="16" x14ac:dyDescent="0.2">
      <c r="B46" s="38"/>
      <c r="C46" s="15"/>
      <c r="D46" s="35"/>
      <c r="E46" s="21"/>
      <c r="F46" s="15"/>
      <c r="G46" s="16"/>
      <c r="H46" s="16"/>
      <c r="I46" s="16"/>
      <c r="J46" s="16"/>
      <c r="K46" s="16"/>
      <c r="L46" s="16"/>
      <c r="M46" s="16"/>
      <c r="N46" s="16"/>
      <c r="O46" s="16"/>
      <c r="P46" s="16"/>
      <c r="Q46" s="16"/>
      <c r="R46" s="17"/>
      <c r="S46" s="21"/>
      <c r="T46" s="11"/>
      <c r="U46" s="21"/>
      <c r="V46" s="21"/>
      <c r="W46" s="21"/>
      <c r="X46" s="16"/>
      <c r="Y46" s="16"/>
      <c r="Z46" s="16"/>
      <c r="AA46" s="16"/>
      <c r="AB46" s="16"/>
      <c r="AC46" s="16"/>
      <c r="AD46" s="16"/>
      <c r="AE46" s="16"/>
      <c r="AF46" s="16"/>
      <c r="AG46" s="16"/>
      <c r="AH46" s="16"/>
    </row>
    <row r="47" spans="1:34" s="14" customFormat="1" ht="16" x14ac:dyDescent="0.2">
      <c r="B47" s="38"/>
      <c r="C47" s="15"/>
      <c r="D47" s="35"/>
      <c r="E47" s="21"/>
      <c r="F47" s="15"/>
      <c r="G47" s="16"/>
      <c r="H47" s="16"/>
      <c r="I47" s="16"/>
      <c r="J47" s="16"/>
      <c r="K47" s="16"/>
      <c r="L47" s="16"/>
      <c r="M47" s="16"/>
      <c r="N47" s="16"/>
      <c r="O47" s="16"/>
      <c r="P47" s="16"/>
      <c r="Q47" s="16"/>
      <c r="R47" s="17"/>
      <c r="S47" s="21"/>
      <c r="T47" s="11"/>
      <c r="U47" s="21"/>
      <c r="V47" s="21"/>
      <c r="W47" s="21"/>
      <c r="X47" s="16"/>
      <c r="Y47" s="16"/>
      <c r="Z47" s="16"/>
      <c r="AA47" s="16"/>
      <c r="AB47" s="16"/>
      <c r="AC47" s="16"/>
      <c r="AD47" s="16"/>
      <c r="AE47" s="16"/>
      <c r="AF47" s="16"/>
      <c r="AG47" s="16"/>
      <c r="AH47" s="16"/>
    </row>
    <row r="48" spans="1:34" s="14" customFormat="1" ht="16" x14ac:dyDescent="0.2">
      <c r="B48" s="38"/>
      <c r="C48" s="15"/>
      <c r="D48" s="35"/>
      <c r="E48" s="21"/>
      <c r="F48" s="15"/>
      <c r="G48" s="16"/>
      <c r="H48" s="16"/>
      <c r="I48" s="16"/>
      <c r="J48" s="16"/>
      <c r="K48" s="16"/>
      <c r="L48" s="16"/>
      <c r="M48" s="16"/>
      <c r="N48" s="16"/>
      <c r="O48" s="16"/>
      <c r="P48" s="16"/>
      <c r="Q48" s="16"/>
      <c r="R48" s="17"/>
      <c r="S48" s="21"/>
      <c r="T48" s="11"/>
      <c r="U48" s="21"/>
      <c r="V48" s="21"/>
      <c r="W48" s="21"/>
      <c r="X48" s="16"/>
      <c r="Y48" s="16"/>
      <c r="Z48" s="16"/>
      <c r="AA48" s="16"/>
      <c r="AB48" s="16"/>
      <c r="AC48" s="16"/>
      <c r="AD48" s="16"/>
      <c r="AE48" s="16"/>
      <c r="AF48" s="16"/>
      <c r="AG48" s="16"/>
      <c r="AH48" s="16"/>
    </row>
    <row r="49" spans="2:34" s="14" customFormat="1" ht="16" x14ac:dyDescent="0.2">
      <c r="B49" s="38"/>
      <c r="C49" s="15"/>
      <c r="D49" s="35"/>
      <c r="E49" s="21"/>
      <c r="F49" s="15"/>
      <c r="G49" s="16"/>
      <c r="H49" s="16"/>
      <c r="I49" s="16"/>
      <c r="J49" s="16"/>
      <c r="K49" s="16"/>
      <c r="L49" s="16"/>
      <c r="M49" s="16"/>
      <c r="N49" s="16"/>
      <c r="O49" s="16"/>
      <c r="P49" s="16"/>
      <c r="Q49" s="16"/>
      <c r="R49" s="17"/>
      <c r="S49" s="21"/>
      <c r="T49" s="11"/>
      <c r="U49" s="21"/>
      <c r="V49" s="21"/>
      <c r="W49" s="21"/>
      <c r="X49" s="16"/>
      <c r="Y49" s="16"/>
      <c r="Z49" s="16"/>
      <c r="AA49" s="16"/>
      <c r="AB49" s="16"/>
      <c r="AC49" s="16"/>
      <c r="AD49" s="16"/>
      <c r="AE49" s="16"/>
      <c r="AF49" s="16"/>
      <c r="AG49" s="16"/>
      <c r="AH49" s="16"/>
    </row>
    <row r="50" spans="2:34" s="14" customFormat="1" ht="16" x14ac:dyDescent="0.2">
      <c r="B50" s="38"/>
      <c r="C50" s="15"/>
      <c r="D50" s="35"/>
      <c r="E50" s="21"/>
      <c r="F50" s="15"/>
      <c r="G50" s="16"/>
      <c r="H50" s="16"/>
      <c r="I50" s="16"/>
      <c r="J50" s="16"/>
      <c r="K50" s="16"/>
      <c r="L50" s="16"/>
      <c r="M50" s="16"/>
      <c r="N50" s="16"/>
      <c r="O50" s="16"/>
      <c r="P50" s="16"/>
      <c r="Q50" s="16"/>
      <c r="R50" s="17"/>
      <c r="S50" s="21"/>
      <c r="T50" s="11"/>
      <c r="U50" s="21"/>
      <c r="V50" s="21"/>
      <c r="W50" s="21"/>
      <c r="X50" s="16"/>
      <c r="Y50" s="16"/>
      <c r="Z50" s="16"/>
      <c r="AA50" s="16"/>
      <c r="AB50" s="16"/>
      <c r="AC50" s="16"/>
      <c r="AD50" s="16"/>
      <c r="AE50" s="16"/>
      <c r="AF50" s="16"/>
      <c r="AG50" s="16"/>
      <c r="AH50" s="16"/>
    </row>
    <row r="51" spans="2:34" s="20" customFormat="1" ht="16" x14ac:dyDescent="0.2">
      <c r="B51" s="39"/>
      <c r="C51" s="18"/>
      <c r="D51" s="36"/>
      <c r="E51" s="21"/>
      <c r="F51" s="18"/>
      <c r="G51" s="16"/>
      <c r="H51" s="16"/>
      <c r="I51" s="16"/>
      <c r="J51" s="16"/>
      <c r="K51" s="16"/>
      <c r="L51" s="16"/>
      <c r="M51" s="16"/>
      <c r="N51" s="16"/>
      <c r="O51" s="16"/>
      <c r="P51" s="16"/>
      <c r="Q51" s="16"/>
      <c r="R51" s="19"/>
      <c r="S51" s="21"/>
      <c r="T51" s="11"/>
      <c r="U51" s="21"/>
      <c r="V51" s="21"/>
      <c r="W51" s="21"/>
      <c r="X51" s="16"/>
      <c r="Y51" s="16"/>
      <c r="Z51" s="16"/>
      <c r="AA51" s="16"/>
      <c r="AB51" s="16"/>
      <c r="AC51" s="16"/>
      <c r="AD51" s="16"/>
      <c r="AE51" s="16"/>
      <c r="AF51" s="16"/>
      <c r="AG51" s="16"/>
      <c r="AH51" s="16"/>
    </row>
    <row r="52" spans="2:34" s="20" customFormat="1" ht="16" x14ac:dyDescent="0.2">
      <c r="B52" s="39"/>
      <c r="C52" s="18"/>
      <c r="D52" s="36"/>
      <c r="E52" s="21"/>
      <c r="F52" s="18"/>
      <c r="G52" s="16"/>
      <c r="H52" s="16"/>
      <c r="I52" s="16"/>
      <c r="J52" s="16"/>
      <c r="K52" s="16"/>
      <c r="L52" s="16"/>
      <c r="M52" s="16"/>
      <c r="N52" s="16"/>
      <c r="O52" s="16"/>
      <c r="P52" s="16"/>
      <c r="Q52" s="16"/>
      <c r="R52" s="19"/>
      <c r="S52" s="21"/>
      <c r="T52" s="11"/>
      <c r="U52" s="21"/>
      <c r="V52" s="21"/>
      <c r="W52" s="21"/>
      <c r="X52" s="16"/>
      <c r="Y52" s="16"/>
      <c r="Z52" s="16"/>
      <c r="AA52" s="16"/>
      <c r="AB52" s="16"/>
      <c r="AC52" s="16"/>
      <c r="AD52" s="16"/>
      <c r="AE52" s="16"/>
      <c r="AF52" s="16"/>
      <c r="AG52" s="16"/>
      <c r="AH52" s="16"/>
    </row>
    <row r="53" spans="2:34" s="20" customFormat="1" ht="16" x14ac:dyDescent="0.2">
      <c r="B53" s="39"/>
      <c r="C53" s="18"/>
      <c r="D53" s="36"/>
      <c r="E53" s="21"/>
      <c r="F53" s="18"/>
      <c r="G53" s="16"/>
      <c r="H53" s="16"/>
      <c r="I53" s="16"/>
      <c r="J53" s="16"/>
      <c r="K53" s="16"/>
      <c r="L53" s="16"/>
      <c r="M53" s="16"/>
      <c r="N53" s="16"/>
      <c r="O53" s="16"/>
      <c r="P53" s="16"/>
      <c r="Q53" s="16"/>
      <c r="R53" s="19"/>
      <c r="S53" s="21"/>
      <c r="T53" s="11"/>
      <c r="U53" s="21"/>
      <c r="V53" s="21"/>
      <c r="W53" s="21"/>
      <c r="X53" s="16"/>
      <c r="Y53" s="16"/>
      <c r="Z53" s="16"/>
      <c r="AA53" s="16"/>
      <c r="AB53" s="16"/>
      <c r="AC53" s="16"/>
      <c r="AD53" s="16"/>
      <c r="AE53" s="16"/>
      <c r="AF53" s="16"/>
      <c r="AG53" s="16"/>
      <c r="AH53" s="16"/>
    </row>
    <row r="54" spans="2:34" s="20" customFormat="1" ht="16" x14ac:dyDescent="0.2">
      <c r="B54" s="39"/>
      <c r="C54" s="18"/>
      <c r="D54" s="36"/>
      <c r="E54" s="21"/>
      <c r="F54" s="18"/>
      <c r="G54" s="16"/>
      <c r="H54" s="16"/>
      <c r="I54" s="16"/>
      <c r="J54" s="16"/>
      <c r="K54" s="16"/>
      <c r="L54" s="16"/>
      <c r="M54" s="16"/>
      <c r="N54" s="16"/>
      <c r="O54" s="16"/>
      <c r="P54" s="16"/>
      <c r="Q54" s="16"/>
      <c r="R54" s="19"/>
      <c r="S54" s="21"/>
      <c r="T54" s="11"/>
      <c r="U54" s="21"/>
      <c r="V54" s="21"/>
      <c r="W54" s="21"/>
      <c r="X54" s="16"/>
      <c r="Y54" s="16"/>
      <c r="Z54" s="16"/>
      <c r="AA54" s="16"/>
      <c r="AB54" s="16"/>
      <c r="AC54" s="16"/>
      <c r="AD54" s="16"/>
      <c r="AE54" s="16"/>
      <c r="AF54" s="16"/>
      <c r="AG54" s="16"/>
      <c r="AH54" s="16"/>
    </row>
    <row r="55" spans="2:34" s="20" customFormat="1" ht="16" x14ac:dyDescent="0.2">
      <c r="B55" s="39"/>
      <c r="C55" s="18"/>
      <c r="D55" s="36"/>
      <c r="E55" s="21"/>
      <c r="F55" s="18"/>
      <c r="G55" s="16"/>
      <c r="H55" s="16"/>
      <c r="I55" s="16"/>
      <c r="J55" s="16"/>
      <c r="K55" s="16"/>
      <c r="L55" s="16"/>
      <c r="M55" s="16"/>
      <c r="N55" s="16"/>
      <c r="O55" s="16"/>
      <c r="P55" s="16"/>
      <c r="Q55" s="16"/>
      <c r="R55" s="19"/>
      <c r="S55" s="21"/>
      <c r="T55" s="11"/>
      <c r="U55" s="21"/>
      <c r="V55" s="21"/>
      <c r="W55" s="21"/>
      <c r="X55" s="16"/>
      <c r="Y55" s="16"/>
      <c r="Z55" s="16"/>
      <c r="AA55" s="16"/>
      <c r="AB55" s="16"/>
      <c r="AC55" s="16"/>
      <c r="AD55" s="16"/>
      <c r="AE55" s="16"/>
      <c r="AF55" s="16"/>
      <c r="AG55" s="16"/>
      <c r="AH55" s="16"/>
    </row>
    <row r="56" spans="2:34" s="20" customFormat="1" ht="16" x14ac:dyDescent="0.2">
      <c r="B56" s="39"/>
      <c r="C56" s="18"/>
      <c r="D56" s="36"/>
      <c r="E56" s="21"/>
      <c r="F56" s="18"/>
      <c r="G56" s="16"/>
      <c r="H56" s="16"/>
      <c r="I56" s="16"/>
      <c r="J56" s="16"/>
      <c r="K56" s="16"/>
      <c r="L56" s="16"/>
      <c r="M56" s="16"/>
      <c r="N56" s="16"/>
      <c r="O56" s="16"/>
      <c r="P56" s="16"/>
      <c r="Q56" s="16"/>
      <c r="R56" s="19"/>
      <c r="S56" s="21"/>
      <c r="T56" s="11"/>
      <c r="U56" s="21"/>
      <c r="V56" s="21"/>
      <c r="W56" s="21"/>
      <c r="X56" s="16"/>
      <c r="Y56" s="16"/>
      <c r="Z56" s="16"/>
      <c r="AA56" s="16"/>
      <c r="AB56" s="16"/>
      <c r="AC56" s="16"/>
      <c r="AD56" s="16"/>
      <c r="AE56" s="16"/>
      <c r="AF56" s="16"/>
      <c r="AG56" s="16"/>
      <c r="AH56" s="16"/>
    </row>
    <row r="57" spans="2:34" s="20" customFormat="1" ht="16" x14ac:dyDescent="0.2">
      <c r="B57" s="39"/>
      <c r="C57" s="18"/>
      <c r="D57" s="36"/>
      <c r="E57" s="21"/>
      <c r="F57" s="18"/>
      <c r="G57" s="16"/>
      <c r="H57" s="16"/>
      <c r="I57" s="16"/>
      <c r="J57" s="16"/>
      <c r="K57" s="16"/>
      <c r="L57" s="16"/>
      <c r="M57" s="16"/>
      <c r="N57" s="16"/>
      <c r="O57" s="16"/>
      <c r="P57" s="16"/>
      <c r="Q57" s="16"/>
      <c r="R57" s="19"/>
      <c r="S57" s="21"/>
      <c r="T57" s="11"/>
      <c r="U57" s="21"/>
      <c r="V57" s="21"/>
      <c r="W57" s="21"/>
      <c r="X57" s="16"/>
      <c r="Y57" s="16"/>
      <c r="Z57" s="16"/>
      <c r="AA57" s="16"/>
      <c r="AB57" s="16"/>
      <c r="AC57" s="16"/>
      <c r="AD57" s="16"/>
      <c r="AE57" s="16"/>
      <c r="AF57" s="16"/>
      <c r="AG57" s="16"/>
      <c r="AH57" s="16"/>
    </row>
    <row r="58" spans="2:34" s="20" customFormat="1" ht="16" x14ac:dyDescent="0.2">
      <c r="B58" s="39"/>
      <c r="C58" s="18"/>
      <c r="D58" s="36"/>
      <c r="E58" s="21"/>
      <c r="F58" s="18"/>
      <c r="G58" s="16"/>
      <c r="H58" s="16"/>
      <c r="I58" s="16"/>
      <c r="J58" s="16"/>
      <c r="K58" s="16"/>
      <c r="L58" s="16"/>
      <c r="M58" s="16"/>
      <c r="N58" s="16"/>
      <c r="O58" s="16"/>
      <c r="P58" s="16"/>
      <c r="Q58" s="16"/>
      <c r="R58" s="19"/>
      <c r="S58" s="21"/>
      <c r="T58" s="11"/>
      <c r="U58" s="21"/>
      <c r="V58" s="21"/>
      <c r="W58" s="21"/>
      <c r="X58" s="16"/>
      <c r="Y58" s="16"/>
      <c r="Z58" s="16"/>
      <c r="AA58" s="16"/>
      <c r="AB58" s="16"/>
      <c r="AC58" s="16"/>
      <c r="AD58" s="16"/>
      <c r="AE58" s="16"/>
      <c r="AF58" s="16"/>
      <c r="AG58" s="16"/>
      <c r="AH58" s="16"/>
    </row>
    <row r="59" spans="2:34" s="20" customFormat="1" ht="16" x14ac:dyDescent="0.2">
      <c r="B59" s="39"/>
      <c r="C59" s="18"/>
      <c r="D59" s="36"/>
      <c r="E59" s="21"/>
      <c r="F59" s="18"/>
      <c r="G59" s="16"/>
      <c r="H59" s="16"/>
      <c r="I59" s="16"/>
      <c r="J59" s="16"/>
      <c r="K59" s="16"/>
      <c r="L59" s="16"/>
      <c r="M59" s="16"/>
      <c r="N59" s="16"/>
      <c r="O59" s="16"/>
      <c r="P59" s="16"/>
      <c r="Q59" s="16"/>
      <c r="R59" s="19"/>
      <c r="S59" s="21"/>
      <c r="T59" s="11"/>
      <c r="U59" s="21"/>
      <c r="V59" s="21"/>
      <c r="W59" s="21"/>
      <c r="X59" s="16"/>
      <c r="Y59" s="16"/>
      <c r="Z59" s="16"/>
      <c r="AA59" s="16"/>
      <c r="AB59" s="16"/>
      <c r="AC59" s="16"/>
      <c r="AD59" s="16"/>
      <c r="AE59" s="16"/>
      <c r="AF59" s="16"/>
      <c r="AG59" s="16"/>
      <c r="AH59" s="16"/>
    </row>
    <row r="60" spans="2:34" s="20" customFormat="1" ht="16" x14ac:dyDescent="0.2">
      <c r="B60" s="39"/>
      <c r="C60" s="18"/>
      <c r="D60" s="36"/>
      <c r="E60" s="21"/>
      <c r="F60" s="18"/>
      <c r="G60" s="16"/>
      <c r="H60" s="16"/>
      <c r="I60" s="16"/>
      <c r="J60" s="16"/>
      <c r="K60" s="16"/>
      <c r="L60" s="16"/>
      <c r="M60" s="16"/>
      <c r="N60" s="16"/>
      <c r="O60" s="16"/>
      <c r="P60" s="16"/>
      <c r="Q60" s="16"/>
      <c r="R60" s="19"/>
      <c r="S60" s="21"/>
      <c r="T60" s="11"/>
      <c r="U60" s="21"/>
      <c r="V60" s="21"/>
      <c r="W60" s="21"/>
      <c r="X60" s="16"/>
      <c r="Y60" s="16"/>
      <c r="Z60" s="16"/>
      <c r="AA60" s="16"/>
      <c r="AB60" s="16"/>
      <c r="AC60" s="16"/>
      <c r="AD60" s="16"/>
      <c r="AE60" s="16"/>
      <c r="AF60" s="16"/>
      <c r="AG60" s="16"/>
      <c r="AH60" s="16"/>
    </row>
    <row r="61" spans="2:34" s="20" customFormat="1" ht="16" x14ac:dyDescent="0.2">
      <c r="B61" s="39"/>
      <c r="C61" s="18"/>
      <c r="D61" s="36"/>
      <c r="E61" s="21"/>
      <c r="F61" s="18"/>
      <c r="G61" s="16"/>
      <c r="H61" s="16"/>
      <c r="I61" s="16"/>
      <c r="J61" s="16"/>
      <c r="K61" s="16"/>
      <c r="L61" s="16"/>
      <c r="M61" s="16"/>
      <c r="N61" s="16"/>
      <c r="O61" s="16"/>
      <c r="P61" s="16"/>
      <c r="Q61" s="16"/>
      <c r="R61" s="19"/>
      <c r="S61" s="21"/>
      <c r="T61" s="11"/>
      <c r="U61" s="21"/>
      <c r="V61" s="21"/>
      <c r="W61" s="21"/>
      <c r="X61" s="16"/>
      <c r="Y61" s="16"/>
      <c r="Z61" s="16"/>
      <c r="AA61" s="16"/>
      <c r="AB61" s="16"/>
      <c r="AC61" s="16"/>
      <c r="AD61" s="16"/>
      <c r="AE61" s="16"/>
      <c r="AF61" s="16"/>
      <c r="AG61" s="16"/>
      <c r="AH61" s="16"/>
    </row>
    <row r="62" spans="2:34" s="20" customFormat="1" ht="16" x14ac:dyDescent="0.2">
      <c r="B62" s="39"/>
      <c r="C62" s="18"/>
      <c r="D62" s="36"/>
      <c r="E62" s="21"/>
      <c r="F62" s="18"/>
      <c r="G62" s="16"/>
      <c r="H62" s="16"/>
      <c r="I62" s="16"/>
      <c r="J62" s="16"/>
      <c r="K62" s="16"/>
      <c r="L62" s="16"/>
      <c r="M62" s="16"/>
      <c r="N62" s="16"/>
      <c r="O62" s="16"/>
      <c r="P62" s="16"/>
      <c r="Q62" s="16"/>
      <c r="R62" s="19"/>
      <c r="S62" s="21"/>
      <c r="T62" s="11"/>
      <c r="U62" s="21"/>
      <c r="V62" s="21"/>
      <c r="W62" s="21"/>
      <c r="X62" s="16"/>
      <c r="Y62" s="16"/>
      <c r="Z62" s="16"/>
      <c r="AA62" s="16"/>
      <c r="AB62" s="16"/>
      <c r="AC62" s="16"/>
      <c r="AD62" s="16"/>
      <c r="AE62" s="16"/>
      <c r="AF62" s="16"/>
      <c r="AG62" s="16"/>
      <c r="AH62" s="16"/>
    </row>
    <row r="63" spans="2:34" s="20" customFormat="1" ht="16" x14ac:dyDescent="0.2">
      <c r="B63" s="39"/>
      <c r="C63" s="18"/>
      <c r="D63" s="36"/>
      <c r="E63" s="21"/>
      <c r="F63" s="18"/>
      <c r="G63" s="16"/>
      <c r="H63" s="16"/>
      <c r="I63" s="16"/>
      <c r="J63" s="16"/>
      <c r="K63" s="16"/>
      <c r="L63" s="16"/>
      <c r="M63" s="16"/>
      <c r="N63" s="16"/>
      <c r="O63" s="16"/>
      <c r="P63" s="16"/>
      <c r="Q63" s="16"/>
      <c r="R63" s="19"/>
      <c r="S63" s="21"/>
      <c r="T63" s="11"/>
      <c r="U63" s="21"/>
      <c r="V63" s="21"/>
      <c r="W63" s="21"/>
      <c r="X63" s="16"/>
      <c r="Y63" s="16"/>
      <c r="Z63" s="16"/>
      <c r="AA63" s="16"/>
      <c r="AB63" s="16"/>
      <c r="AC63" s="16"/>
      <c r="AD63" s="16"/>
      <c r="AE63" s="16"/>
      <c r="AF63" s="16"/>
      <c r="AG63" s="16"/>
      <c r="AH63" s="16"/>
    </row>
    <row r="64" spans="2:34" s="20" customFormat="1" ht="16" x14ac:dyDescent="0.2">
      <c r="B64" s="39"/>
      <c r="C64" s="18"/>
      <c r="D64" s="36"/>
      <c r="E64" s="21"/>
      <c r="F64" s="18"/>
      <c r="G64" s="16"/>
      <c r="H64" s="16"/>
      <c r="I64" s="16"/>
      <c r="J64" s="16"/>
      <c r="K64" s="16"/>
      <c r="L64" s="16"/>
      <c r="M64" s="16"/>
      <c r="N64" s="16"/>
      <c r="O64" s="16"/>
      <c r="P64" s="16"/>
      <c r="Q64" s="16"/>
      <c r="R64" s="19"/>
      <c r="S64" s="21"/>
      <c r="T64" s="11"/>
      <c r="U64" s="21"/>
      <c r="V64" s="21"/>
      <c r="W64" s="21"/>
      <c r="X64" s="16"/>
      <c r="Y64" s="16"/>
      <c r="Z64" s="16"/>
      <c r="AA64" s="16"/>
      <c r="AB64" s="16"/>
      <c r="AC64" s="16"/>
      <c r="AD64" s="16"/>
      <c r="AE64" s="16"/>
      <c r="AF64" s="16"/>
      <c r="AG64" s="16"/>
      <c r="AH64" s="16"/>
    </row>
    <row r="65" spans="2:34" s="20" customFormat="1" ht="16" x14ac:dyDescent="0.2">
      <c r="B65" s="39"/>
      <c r="C65" s="18"/>
      <c r="D65" s="36"/>
      <c r="E65" s="21"/>
      <c r="F65" s="18"/>
      <c r="G65" s="16"/>
      <c r="H65" s="16"/>
      <c r="I65" s="16"/>
      <c r="J65" s="16"/>
      <c r="K65" s="16"/>
      <c r="L65" s="16"/>
      <c r="M65" s="16"/>
      <c r="N65" s="16"/>
      <c r="O65" s="16"/>
      <c r="P65" s="16"/>
      <c r="Q65" s="16"/>
      <c r="R65" s="19"/>
      <c r="S65" s="21"/>
      <c r="T65" s="11"/>
      <c r="U65" s="21"/>
      <c r="V65" s="21"/>
      <c r="W65" s="21"/>
      <c r="X65" s="16"/>
      <c r="Y65" s="16"/>
      <c r="Z65" s="16"/>
      <c r="AA65" s="16"/>
      <c r="AB65" s="16"/>
      <c r="AC65" s="16"/>
      <c r="AD65" s="16"/>
      <c r="AE65" s="16"/>
      <c r="AF65" s="16"/>
      <c r="AG65" s="16"/>
      <c r="AH65" s="16"/>
    </row>
    <row r="66" spans="2:34" s="20" customFormat="1" ht="16" x14ac:dyDescent="0.2">
      <c r="B66" s="39"/>
      <c r="C66" s="18"/>
      <c r="D66" s="36"/>
      <c r="E66" s="21"/>
      <c r="F66" s="18"/>
      <c r="G66" s="16"/>
      <c r="H66" s="16"/>
      <c r="I66" s="16"/>
      <c r="J66" s="16"/>
      <c r="K66" s="16"/>
      <c r="L66" s="16"/>
      <c r="M66" s="16"/>
      <c r="N66" s="16"/>
      <c r="O66" s="16"/>
      <c r="P66" s="16"/>
      <c r="Q66" s="16"/>
      <c r="R66" s="19"/>
      <c r="S66" s="21"/>
      <c r="T66" s="11"/>
      <c r="U66" s="21"/>
      <c r="V66" s="21"/>
      <c r="W66" s="21"/>
      <c r="X66" s="16"/>
      <c r="Y66" s="16"/>
      <c r="Z66" s="16"/>
      <c r="AA66" s="16"/>
      <c r="AB66" s="16"/>
      <c r="AC66" s="16"/>
      <c r="AD66" s="16"/>
      <c r="AE66" s="16"/>
      <c r="AF66" s="16"/>
      <c r="AG66" s="16"/>
      <c r="AH66" s="16"/>
    </row>
    <row r="67" spans="2:34" s="20" customFormat="1" ht="16" x14ac:dyDescent="0.2">
      <c r="B67" s="39"/>
      <c r="C67" s="18"/>
      <c r="D67" s="36"/>
      <c r="E67" s="21"/>
      <c r="F67" s="18"/>
      <c r="G67" s="16"/>
      <c r="H67" s="16"/>
      <c r="I67" s="16"/>
      <c r="J67" s="16"/>
      <c r="K67" s="16"/>
      <c r="L67" s="16"/>
      <c r="M67" s="16"/>
      <c r="N67" s="16"/>
      <c r="O67" s="16"/>
      <c r="P67" s="16"/>
      <c r="Q67" s="16"/>
      <c r="R67" s="19"/>
      <c r="S67" s="21"/>
      <c r="T67" s="11"/>
      <c r="U67" s="21"/>
      <c r="V67" s="21"/>
      <c r="W67" s="21"/>
      <c r="X67" s="16"/>
      <c r="Y67" s="16"/>
      <c r="Z67" s="16"/>
      <c r="AA67" s="16"/>
      <c r="AB67" s="16"/>
      <c r="AC67" s="16"/>
      <c r="AD67" s="16"/>
      <c r="AE67" s="16"/>
      <c r="AF67" s="16"/>
      <c r="AG67" s="16"/>
      <c r="AH67" s="16"/>
    </row>
    <row r="68" spans="2:34" s="20" customFormat="1" ht="16" x14ac:dyDescent="0.2">
      <c r="B68" s="39"/>
      <c r="C68" s="18"/>
      <c r="D68" s="36"/>
      <c r="E68" s="21"/>
      <c r="F68" s="18"/>
      <c r="G68" s="16"/>
      <c r="H68" s="16"/>
      <c r="I68" s="16"/>
      <c r="J68" s="16"/>
      <c r="K68" s="16"/>
      <c r="L68" s="16"/>
      <c r="M68" s="16"/>
      <c r="N68" s="16"/>
      <c r="O68" s="16"/>
      <c r="P68" s="16"/>
      <c r="Q68" s="16"/>
      <c r="R68" s="19"/>
      <c r="S68" s="21"/>
      <c r="T68" s="11"/>
      <c r="U68" s="21"/>
      <c r="V68" s="21"/>
      <c r="W68" s="21"/>
      <c r="X68" s="16"/>
      <c r="Y68" s="16"/>
      <c r="Z68" s="16"/>
      <c r="AA68" s="16"/>
      <c r="AB68" s="16"/>
      <c r="AC68" s="16"/>
      <c r="AD68" s="16"/>
      <c r="AE68" s="16"/>
      <c r="AF68" s="16"/>
      <c r="AG68" s="16"/>
      <c r="AH68" s="16"/>
    </row>
    <row r="69" spans="2:34" s="20" customFormat="1" ht="16" x14ac:dyDescent="0.2">
      <c r="B69" s="39"/>
      <c r="C69" s="18"/>
      <c r="D69" s="36"/>
      <c r="E69" s="21"/>
      <c r="F69" s="18"/>
      <c r="G69" s="16"/>
      <c r="H69" s="16"/>
      <c r="I69" s="16"/>
      <c r="J69" s="16"/>
      <c r="K69" s="16"/>
      <c r="L69" s="16"/>
      <c r="M69" s="16"/>
      <c r="N69" s="16"/>
      <c r="O69" s="16"/>
      <c r="P69" s="16"/>
      <c r="Q69" s="16"/>
      <c r="R69" s="19"/>
      <c r="S69" s="21"/>
      <c r="T69" s="11"/>
      <c r="U69" s="21"/>
      <c r="V69" s="21"/>
      <c r="W69" s="21"/>
      <c r="X69" s="16"/>
      <c r="Y69" s="16"/>
      <c r="Z69" s="16"/>
      <c r="AA69" s="16"/>
      <c r="AB69" s="16"/>
      <c r="AC69" s="16"/>
      <c r="AD69" s="16"/>
      <c r="AE69" s="16"/>
      <c r="AF69" s="16"/>
      <c r="AG69" s="16"/>
      <c r="AH69" s="16"/>
    </row>
    <row r="70" spans="2:34" s="20" customFormat="1" ht="16" x14ac:dyDescent="0.2">
      <c r="B70" s="39"/>
      <c r="C70" s="18"/>
      <c r="D70" s="36"/>
      <c r="E70" s="21"/>
      <c r="F70" s="18"/>
      <c r="G70" s="16"/>
      <c r="H70" s="16"/>
      <c r="I70" s="16"/>
      <c r="J70" s="16"/>
      <c r="K70" s="16"/>
      <c r="L70" s="16"/>
      <c r="M70" s="16"/>
      <c r="N70" s="16"/>
      <c r="O70" s="16"/>
      <c r="P70" s="16"/>
      <c r="Q70" s="16"/>
      <c r="R70" s="19"/>
      <c r="S70" s="21"/>
      <c r="T70" s="11"/>
      <c r="U70" s="21"/>
      <c r="V70" s="21"/>
      <c r="W70" s="21"/>
      <c r="X70" s="16"/>
      <c r="Y70" s="16"/>
      <c r="Z70" s="16"/>
      <c r="AA70" s="16"/>
      <c r="AB70" s="16"/>
      <c r="AC70" s="16"/>
      <c r="AD70" s="16"/>
      <c r="AE70" s="16"/>
      <c r="AF70" s="16"/>
      <c r="AG70" s="16"/>
      <c r="AH70" s="16"/>
    </row>
    <row r="71" spans="2:34" s="20" customFormat="1" ht="16" x14ac:dyDescent="0.2">
      <c r="B71" s="39"/>
      <c r="C71" s="18"/>
      <c r="D71" s="36"/>
      <c r="E71" s="21"/>
      <c r="F71" s="18"/>
      <c r="G71" s="16"/>
      <c r="H71" s="16"/>
      <c r="I71" s="16"/>
      <c r="J71" s="16"/>
      <c r="K71" s="16"/>
      <c r="L71" s="16"/>
      <c r="M71" s="16"/>
      <c r="N71" s="16"/>
      <c r="O71" s="16"/>
      <c r="P71" s="16"/>
      <c r="Q71" s="16"/>
      <c r="R71" s="19"/>
      <c r="S71" s="21"/>
      <c r="T71" s="11"/>
      <c r="U71" s="21"/>
      <c r="V71" s="21"/>
      <c r="W71" s="21"/>
      <c r="X71" s="16"/>
      <c r="Y71" s="16"/>
      <c r="Z71" s="16"/>
      <c r="AA71" s="16"/>
      <c r="AB71" s="16"/>
      <c r="AC71" s="16"/>
      <c r="AD71" s="16"/>
      <c r="AE71" s="16"/>
      <c r="AF71" s="16"/>
      <c r="AG71" s="16"/>
      <c r="AH71" s="16"/>
    </row>
    <row r="72" spans="2:34" s="20" customFormat="1" ht="16" x14ac:dyDescent="0.2">
      <c r="B72" s="39"/>
      <c r="C72" s="18"/>
      <c r="D72" s="36"/>
      <c r="E72" s="21"/>
      <c r="F72" s="18"/>
      <c r="G72" s="16"/>
      <c r="H72" s="16"/>
      <c r="I72" s="16"/>
      <c r="J72" s="16"/>
      <c r="K72" s="16"/>
      <c r="L72" s="16"/>
      <c r="M72" s="16"/>
      <c r="N72" s="16"/>
      <c r="O72" s="16"/>
      <c r="P72" s="16"/>
      <c r="Q72" s="16"/>
      <c r="R72" s="19"/>
      <c r="S72" s="21"/>
      <c r="T72" s="11"/>
      <c r="U72" s="21"/>
      <c r="V72" s="21"/>
      <c r="W72" s="21"/>
      <c r="X72" s="16"/>
      <c r="Y72" s="16"/>
      <c r="Z72" s="16"/>
      <c r="AA72" s="16"/>
      <c r="AB72" s="16"/>
      <c r="AC72" s="16"/>
      <c r="AD72" s="16"/>
      <c r="AE72" s="16"/>
      <c r="AF72" s="16"/>
      <c r="AG72" s="16"/>
      <c r="AH72" s="16"/>
    </row>
    <row r="73" spans="2:34" s="20" customFormat="1" ht="16" x14ac:dyDescent="0.2">
      <c r="B73" s="39"/>
      <c r="C73" s="18"/>
      <c r="D73" s="36"/>
      <c r="E73" s="21"/>
      <c r="F73" s="18"/>
      <c r="G73" s="16"/>
      <c r="H73" s="16"/>
      <c r="I73" s="16"/>
      <c r="J73" s="16"/>
      <c r="K73" s="16"/>
      <c r="L73" s="16"/>
      <c r="M73" s="16"/>
      <c r="N73" s="16"/>
      <c r="O73" s="16"/>
      <c r="P73" s="16"/>
      <c r="Q73" s="16"/>
      <c r="R73" s="19"/>
      <c r="S73" s="21"/>
      <c r="T73" s="11"/>
      <c r="U73" s="21"/>
      <c r="V73" s="21"/>
      <c r="W73" s="21"/>
      <c r="X73" s="16"/>
      <c r="Y73" s="16"/>
      <c r="Z73" s="16"/>
      <c r="AA73" s="16"/>
      <c r="AB73" s="16"/>
      <c r="AC73" s="16"/>
      <c r="AD73" s="16"/>
      <c r="AE73" s="16"/>
      <c r="AF73" s="16"/>
      <c r="AG73" s="16"/>
      <c r="AH73" s="16"/>
    </row>
    <row r="74" spans="2:34" s="20" customFormat="1" ht="16" x14ac:dyDescent="0.2">
      <c r="B74" s="39"/>
      <c r="C74" s="18"/>
      <c r="D74" s="36"/>
      <c r="E74" s="21"/>
      <c r="F74" s="18"/>
      <c r="G74" s="16"/>
      <c r="H74" s="16"/>
      <c r="I74" s="16"/>
      <c r="J74" s="16"/>
      <c r="K74" s="16"/>
      <c r="L74" s="16"/>
      <c r="M74" s="16"/>
      <c r="N74" s="16"/>
      <c r="O74" s="16"/>
      <c r="P74" s="16"/>
      <c r="Q74" s="16"/>
      <c r="R74" s="19"/>
      <c r="S74" s="21"/>
      <c r="T74" s="11"/>
      <c r="U74" s="21"/>
      <c r="V74" s="21"/>
      <c r="W74" s="21"/>
      <c r="X74" s="16"/>
      <c r="Y74" s="16"/>
      <c r="Z74" s="16"/>
      <c r="AA74" s="16"/>
      <c r="AB74" s="16"/>
      <c r="AC74" s="16"/>
      <c r="AD74" s="16"/>
      <c r="AE74" s="16"/>
      <c r="AF74" s="16"/>
      <c r="AG74" s="16"/>
      <c r="AH74" s="16"/>
    </row>
    <row r="75" spans="2:34" s="20" customFormat="1" ht="16" x14ac:dyDescent="0.2">
      <c r="B75" s="39"/>
      <c r="C75" s="18"/>
      <c r="D75" s="36"/>
      <c r="E75" s="21"/>
      <c r="F75" s="18"/>
      <c r="G75" s="16"/>
      <c r="H75" s="16"/>
      <c r="I75" s="16"/>
      <c r="J75" s="16"/>
      <c r="K75" s="16"/>
      <c r="L75" s="16"/>
      <c r="M75" s="16"/>
      <c r="N75" s="16"/>
      <c r="O75" s="16"/>
      <c r="P75" s="16"/>
      <c r="Q75" s="16"/>
      <c r="R75" s="19"/>
      <c r="S75" s="21"/>
      <c r="T75" s="11"/>
      <c r="U75" s="21"/>
      <c r="V75" s="21"/>
      <c r="W75" s="21"/>
      <c r="X75" s="16"/>
      <c r="Y75" s="16"/>
      <c r="Z75" s="16"/>
      <c r="AA75" s="16"/>
      <c r="AB75" s="16"/>
      <c r="AC75" s="16"/>
      <c r="AD75" s="16"/>
      <c r="AE75" s="16"/>
      <c r="AF75" s="16"/>
      <c r="AG75" s="16"/>
      <c r="AH75" s="16"/>
    </row>
    <row r="76" spans="2:34" s="20" customFormat="1" ht="16" x14ac:dyDescent="0.2">
      <c r="B76" s="39"/>
      <c r="C76" s="18"/>
      <c r="D76" s="36"/>
      <c r="E76" s="21"/>
      <c r="F76" s="18"/>
      <c r="G76" s="16"/>
      <c r="H76" s="16"/>
      <c r="I76" s="16"/>
      <c r="J76" s="16"/>
      <c r="K76" s="16"/>
      <c r="L76" s="16"/>
      <c r="M76" s="16"/>
      <c r="N76" s="16"/>
      <c r="O76" s="16"/>
      <c r="P76" s="16"/>
      <c r="Q76" s="16"/>
      <c r="R76" s="19"/>
      <c r="S76" s="21"/>
      <c r="T76" s="11"/>
      <c r="U76" s="21"/>
      <c r="V76" s="21"/>
      <c r="W76" s="21"/>
      <c r="X76" s="16"/>
      <c r="Y76" s="16"/>
      <c r="Z76" s="16"/>
      <c r="AA76" s="16"/>
      <c r="AB76" s="16"/>
      <c r="AC76" s="16"/>
      <c r="AD76" s="16"/>
      <c r="AE76" s="16"/>
      <c r="AF76" s="16"/>
      <c r="AG76" s="16"/>
      <c r="AH76" s="16"/>
    </row>
    <row r="77" spans="2:34" s="20" customFormat="1" ht="16" x14ac:dyDescent="0.2">
      <c r="B77" s="39"/>
      <c r="C77" s="18"/>
      <c r="D77" s="36"/>
      <c r="E77" s="21"/>
      <c r="F77" s="18"/>
      <c r="G77" s="16"/>
      <c r="H77" s="16"/>
      <c r="I77" s="16"/>
      <c r="J77" s="16"/>
      <c r="K77" s="16"/>
      <c r="L77" s="16"/>
      <c r="M77" s="16"/>
      <c r="N77" s="16"/>
      <c r="O77" s="16"/>
      <c r="P77" s="16"/>
      <c r="Q77" s="16"/>
      <c r="R77" s="19"/>
      <c r="S77" s="21"/>
      <c r="T77" s="11"/>
      <c r="U77" s="21"/>
      <c r="V77" s="21"/>
      <c r="W77" s="21"/>
      <c r="X77" s="16"/>
      <c r="Y77" s="16"/>
      <c r="Z77" s="16"/>
      <c r="AA77" s="16"/>
      <c r="AB77" s="16"/>
      <c r="AC77" s="16"/>
      <c r="AD77" s="16"/>
      <c r="AE77" s="16"/>
      <c r="AF77" s="16"/>
      <c r="AG77" s="16"/>
      <c r="AH77" s="16"/>
    </row>
    <row r="78" spans="2:34" s="20" customFormat="1" ht="16" x14ac:dyDescent="0.2">
      <c r="B78" s="39"/>
      <c r="C78" s="18"/>
      <c r="D78" s="36"/>
      <c r="E78" s="21"/>
      <c r="F78" s="18"/>
      <c r="G78" s="16"/>
      <c r="H78" s="16"/>
      <c r="I78" s="16"/>
      <c r="J78" s="16"/>
      <c r="K78" s="16"/>
      <c r="L78" s="16"/>
      <c r="M78" s="16"/>
      <c r="N78" s="16"/>
      <c r="O78" s="16"/>
      <c r="P78" s="16"/>
      <c r="Q78" s="16"/>
      <c r="R78" s="19"/>
      <c r="S78" s="21"/>
      <c r="T78" s="11"/>
      <c r="U78" s="21"/>
      <c r="V78" s="21"/>
      <c r="W78" s="21"/>
      <c r="X78" s="16"/>
      <c r="Y78" s="16"/>
      <c r="Z78" s="16"/>
      <c r="AA78" s="16"/>
      <c r="AB78" s="16"/>
      <c r="AC78" s="16"/>
      <c r="AD78" s="16"/>
      <c r="AE78" s="16"/>
      <c r="AF78" s="16"/>
      <c r="AG78" s="16"/>
      <c r="AH78" s="16"/>
    </row>
    <row r="79" spans="2:34" s="20" customFormat="1" ht="16" x14ac:dyDescent="0.2">
      <c r="B79" s="39"/>
      <c r="C79" s="18"/>
      <c r="D79" s="36"/>
      <c r="E79" s="21"/>
      <c r="F79" s="18"/>
      <c r="G79" s="16"/>
      <c r="H79" s="16"/>
      <c r="I79" s="16"/>
      <c r="J79" s="16"/>
      <c r="K79" s="16"/>
      <c r="L79" s="16"/>
      <c r="M79" s="16"/>
      <c r="N79" s="16"/>
      <c r="O79" s="16"/>
      <c r="P79" s="16"/>
      <c r="Q79" s="16"/>
      <c r="R79" s="19"/>
      <c r="S79" s="21"/>
      <c r="T79" s="11"/>
      <c r="U79" s="21"/>
      <c r="V79" s="21"/>
      <c r="W79" s="21"/>
      <c r="X79" s="16"/>
      <c r="Y79" s="16"/>
      <c r="Z79" s="16"/>
      <c r="AA79" s="16"/>
      <c r="AB79" s="16"/>
      <c r="AC79" s="16"/>
      <c r="AD79" s="16"/>
      <c r="AE79" s="16"/>
      <c r="AF79" s="16"/>
      <c r="AG79" s="16"/>
      <c r="AH79" s="16"/>
    </row>
    <row r="80" spans="2:34" s="20" customFormat="1" ht="16" x14ac:dyDescent="0.2">
      <c r="B80" s="39"/>
      <c r="C80" s="18"/>
      <c r="D80" s="36"/>
      <c r="E80" s="21"/>
      <c r="F80" s="18"/>
      <c r="Q80" s="19"/>
      <c r="R80" s="19"/>
      <c r="S80" s="21"/>
      <c r="T80" s="11"/>
      <c r="U80" s="21"/>
      <c r="V80" s="21"/>
      <c r="W80" s="21"/>
      <c r="AH80" s="19"/>
    </row>
    <row r="81" spans="2:34" s="20" customFormat="1" ht="16" x14ac:dyDescent="0.2">
      <c r="B81" s="39"/>
      <c r="C81" s="18"/>
      <c r="D81" s="36"/>
      <c r="E81" s="21"/>
      <c r="F81" s="18"/>
      <c r="Q81" s="19"/>
      <c r="R81" s="19"/>
      <c r="S81" s="21"/>
      <c r="T81" s="11"/>
      <c r="U81" s="21"/>
      <c r="V81" s="21"/>
      <c r="W81" s="21"/>
      <c r="AH81" s="19"/>
    </row>
    <row r="82" spans="2:34" s="20" customFormat="1" ht="16" x14ac:dyDescent="0.2">
      <c r="B82" s="39"/>
      <c r="C82" s="18"/>
      <c r="D82" s="36"/>
      <c r="E82" s="21"/>
      <c r="F82" s="18"/>
      <c r="Q82" s="19"/>
      <c r="R82" s="19"/>
      <c r="S82" s="21"/>
      <c r="T82" s="11"/>
      <c r="U82" s="21"/>
      <c r="V82" s="21"/>
      <c r="W82" s="21"/>
      <c r="AH82" s="19"/>
    </row>
    <row r="83" spans="2:34" s="20" customFormat="1" ht="16" x14ac:dyDescent="0.2">
      <c r="B83" s="39"/>
      <c r="C83" s="18"/>
      <c r="D83" s="36"/>
      <c r="E83" s="21"/>
      <c r="F83" s="18"/>
      <c r="Q83" s="19"/>
      <c r="R83" s="19"/>
      <c r="S83" s="21"/>
      <c r="T83" s="11"/>
      <c r="U83" s="21"/>
      <c r="V83" s="21"/>
      <c r="W83" s="21"/>
      <c r="AH83" s="19"/>
    </row>
    <row r="84" spans="2:34" s="20" customFormat="1" ht="16" x14ac:dyDescent="0.2">
      <c r="B84" s="39"/>
      <c r="C84" s="18"/>
      <c r="D84" s="36"/>
      <c r="E84" s="21"/>
      <c r="F84" s="18"/>
      <c r="Q84" s="19"/>
      <c r="R84" s="19"/>
      <c r="S84" s="21"/>
      <c r="T84" s="11"/>
      <c r="U84" s="21"/>
      <c r="V84" s="21"/>
      <c r="W84" s="21"/>
      <c r="AH84" s="19"/>
    </row>
    <row r="85" spans="2:34" s="20" customFormat="1" ht="16" x14ac:dyDescent="0.2">
      <c r="B85" s="39"/>
      <c r="C85" s="18"/>
      <c r="D85" s="36"/>
      <c r="E85" s="21"/>
      <c r="F85" s="18"/>
      <c r="Q85" s="19"/>
      <c r="R85" s="19"/>
      <c r="S85" s="21"/>
      <c r="T85" s="11"/>
      <c r="U85" s="21"/>
      <c r="V85" s="21"/>
      <c r="W85" s="21"/>
      <c r="AH85" s="19"/>
    </row>
    <row r="86" spans="2:34" s="20" customFormat="1" ht="16" x14ac:dyDescent="0.2">
      <c r="B86" s="39"/>
      <c r="C86" s="18"/>
      <c r="D86" s="36"/>
      <c r="E86" s="21"/>
      <c r="F86" s="18"/>
      <c r="Q86" s="19"/>
      <c r="R86" s="19"/>
      <c r="S86" s="21"/>
      <c r="T86" s="11"/>
      <c r="U86" s="21"/>
      <c r="V86" s="21"/>
      <c r="W86" s="21"/>
      <c r="AH86" s="19"/>
    </row>
    <row r="87" spans="2:34" s="20" customFormat="1" ht="16" x14ac:dyDescent="0.2">
      <c r="B87" s="39"/>
      <c r="C87" s="18"/>
      <c r="D87" s="36"/>
      <c r="E87" s="21"/>
      <c r="F87" s="18"/>
      <c r="Q87" s="19"/>
      <c r="R87" s="19"/>
      <c r="S87" s="21"/>
      <c r="T87" s="11"/>
      <c r="U87" s="21"/>
      <c r="V87" s="21"/>
      <c r="W87" s="21"/>
      <c r="AH87" s="19"/>
    </row>
    <row r="88" spans="2:34" s="20" customFormat="1" ht="16" x14ac:dyDescent="0.2">
      <c r="B88" s="39"/>
      <c r="C88" s="18"/>
      <c r="D88" s="36"/>
      <c r="E88" s="21"/>
      <c r="F88" s="18"/>
      <c r="Q88" s="19"/>
      <c r="R88" s="19"/>
      <c r="S88" s="21"/>
      <c r="T88" s="11"/>
      <c r="U88" s="21"/>
      <c r="V88" s="21"/>
      <c r="W88" s="21"/>
      <c r="AH88" s="19"/>
    </row>
    <row r="89" spans="2:34" s="20" customFormat="1" ht="16" x14ac:dyDescent="0.2">
      <c r="B89" s="39"/>
      <c r="C89" s="18"/>
      <c r="D89" s="36"/>
      <c r="E89" s="21"/>
      <c r="F89" s="18"/>
      <c r="Q89" s="19"/>
      <c r="R89" s="19"/>
      <c r="S89" s="21"/>
      <c r="T89" s="11"/>
      <c r="U89" s="21"/>
      <c r="V89" s="21"/>
      <c r="W89" s="21"/>
      <c r="AH89" s="19"/>
    </row>
    <row r="90" spans="2:34" s="20" customFormat="1" ht="16" x14ac:dyDescent="0.2">
      <c r="B90" s="39"/>
      <c r="C90" s="18"/>
      <c r="D90" s="36"/>
      <c r="E90" s="21"/>
      <c r="F90" s="18"/>
      <c r="Q90" s="19"/>
      <c r="R90" s="19"/>
      <c r="S90" s="21"/>
      <c r="T90" s="11"/>
      <c r="U90" s="21"/>
      <c r="V90" s="21"/>
      <c r="W90" s="21"/>
      <c r="AH90" s="19"/>
    </row>
    <row r="91" spans="2:34" s="20" customFormat="1" ht="16" x14ac:dyDescent="0.2">
      <c r="B91" s="39"/>
      <c r="C91" s="18"/>
      <c r="D91" s="36"/>
      <c r="E91" s="21"/>
      <c r="F91" s="18"/>
      <c r="Q91" s="19"/>
      <c r="R91" s="19"/>
      <c r="S91" s="21"/>
      <c r="T91" s="11"/>
      <c r="U91" s="21"/>
      <c r="V91" s="21"/>
      <c r="W91" s="21"/>
      <c r="AH91" s="19"/>
    </row>
    <row r="92" spans="2:34" s="20" customFormat="1" ht="16" x14ac:dyDescent="0.2">
      <c r="B92" s="39"/>
      <c r="C92" s="18"/>
      <c r="D92" s="36"/>
      <c r="E92" s="21"/>
      <c r="F92" s="18"/>
      <c r="Q92" s="19"/>
      <c r="R92" s="19"/>
      <c r="S92" s="21"/>
      <c r="T92" s="11"/>
      <c r="U92" s="21"/>
      <c r="V92" s="21"/>
      <c r="W92" s="21"/>
      <c r="AH92" s="19"/>
    </row>
    <row r="93" spans="2:34" s="20" customFormat="1" ht="16" x14ac:dyDescent="0.2">
      <c r="B93" s="39"/>
      <c r="C93" s="18"/>
      <c r="D93" s="36"/>
      <c r="E93" s="21"/>
      <c r="F93" s="18"/>
      <c r="Q93" s="19"/>
      <c r="R93" s="19"/>
      <c r="S93" s="21"/>
      <c r="T93" s="11"/>
      <c r="U93" s="21"/>
      <c r="V93" s="21"/>
      <c r="W93" s="21"/>
      <c r="AH93" s="19"/>
    </row>
    <row r="94" spans="2:34" s="20" customFormat="1" ht="16" x14ac:dyDescent="0.2">
      <c r="B94" s="39"/>
      <c r="C94" s="18"/>
      <c r="D94" s="36"/>
      <c r="E94" s="21"/>
      <c r="F94" s="18"/>
      <c r="Q94" s="19"/>
      <c r="R94" s="19"/>
      <c r="S94" s="21"/>
      <c r="T94" s="11"/>
      <c r="U94" s="21"/>
      <c r="V94" s="21"/>
      <c r="W94" s="21"/>
      <c r="AH94" s="19"/>
    </row>
    <row r="95" spans="2:34" s="20" customFormat="1" ht="16" x14ac:dyDescent="0.2">
      <c r="B95" s="39"/>
      <c r="C95" s="18"/>
      <c r="D95" s="36"/>
      <c r="E95" s="21"/>
      <c r="F95" s="18"/>
      <c r="Q95" s="19"/>
      <c r="R95" s="19"/>
      <c r="S95" s="21"/>
      <c r="T95" s="11"/>
      <c r="U95" s="21"/>
      <c r="V95" s="21"/>
      <c r="W95" s="21"/>
      <c r="AH95" s="19"/>
    </row>
    <row r="96" spans="2:34" s="20" customFormat="1" ht="16" x14ac:dyDescent="0.2">
      <c r="B96" s="39"/>
      <c r="C96" s="18"/>
      <c r="D96" s="36"/>
      <c r="E96" s="21"/>
      <c r="F96" s="18"/>
      <c r="Q96" s="19"/>
      <c r="R96" s="19"/>
      <c r="S96" s="21"/>
      <c r="T96" s="11"/>
      <c r="U96" s="21"/>
      <c r="V96" s="21"/>
      <c r="W96" s="21"/>
      <c r="AH96" s="19"/>
    </row>
    <row r="97" spans="2:34" s="20" customFormat="1" ht="16" x14ac:dyDescent="0.2">
      <c r="B97" s="39"/>
      <c r="C97" s="18"/>
      <c r="D97" s="36"/>
      <c r="E97" s="21"/>
      <c r="F97" s="18"/>
      <c r="Q97" s="19"/>
      <c r="R97" s="19"/>
      <c r="S97" s="21"/>
      <c r="T97" s="11"/>
      <c r="U97" s="21"/>
      <c r="V97" s="21"/>
      <c r="W97" s="21"/>
      <c r="AH97" s="19"/>
    </row>
    <row r="98" spans="2:34" s="20" customFormat="1" ht="16" x14ac:dyDescent="0.2">
      <c r="B98" s="39"/>
      <c r="C98" s="18"/>
      <c r="D98" s="36"/>
      <c r="E98" s="21"/>
      <c r="F98" s="18"/>
      <c r="Q98" s="19"/>
      <c r="R98" s="19"/>
      <c r="S98" s="21"/>
      <c r="T98" s="11"/>
      <c r="U98" s="21"/>
      <c r="V98" s="21"/>
      <c r="W98" s="21"/>
      <c r="AH98" s="19"/>
    </row>
    <row r="99" spans="2:34" s="20" customFormat="1" ht="16" x14ac:dyDescent="0.2">
      <c r="B99" s="39"/>
      <c r="C99" s="18"/>
      <c r="D99" s="36"/>
      <c r="E99" s="21"/>
      <c r="F99" s="18"/>
      <c r="Q99" s="19"/>
      <c r="R99" s="19"/>
      <c r="S99" s="21"/>
      <c r="T99" s="11"/>
      <c r="U99" s="21"/>
      <c r="V99" s="21"/>
      <c r="W99" s="21"/>
      <c r="AH99" s="19"/>
    </row>
    <row r="100" spans="2:34" s="20" customFormat="1" ht="16" x14ac:dyDescent="0.2">
      <c r="B100" s="39"/>
      <c r="C100" s="18"/>
      <c r="D100" s="36"/>
      <c r="E100" s="21"/>
      <c r="F100" s="18"/>
      <c r="Q100" s="19"/>
      <c r="R100" s="19"/>
      <c r="S100" s="21"/>
      <c r="T100" s="11"/>
      <c r="U100" s="21"/>
      <c r="V100" s="21"/>
      <c r="W100" s="21"/>
      <c r="AH100" s="19"/>
    </row>
    <row r="101" spans="2:34" s="20" customFormat="1" ht="16" x14ac:dyDescent="0.2">
      <c r="B101" s="39"/>
      <c r="C101" s="18"/>
      <c r="D101" s="36"/>
      <c r="E101" s="21"/>
      <c r="F101" s="18"/>
      <c r="Q101" s="19"/>
      <c r="R101" s="19"/>
      <c r="S101" s="21"/>
      <c r="T101" s="11"/>
      <c r="U101" s="21"/>
      <c r="V101" s="21"/>
      <c r="W101" s="21"/>
      <c r="AH101" s="19"/>
    </row>
    <row r="102" spans="2:34" s="20" customFormat="1" ht="16" x14ac:dyDescent="0.2">
      <c r="B102" s="39"/>
      <c r="C102" s="18"/>
      <c r="D102" s="36"/>
      <c r="E102" s="21"/>
      <c r="F102" s="18"/>
      <c r="Q102" s="19"/>
      <c r="R102" s="19"/>
      <c r="S102" s="21"/>
      <c r="T102" s="11"/>
      <c r="U102" s="21"/>
      <c r="V102" s="21"/>
      <c r="W102" s="21"/>
      <c r="AH102" s="19"/>
    </row>
    <row r="103" spans="2:34" s="20" customFormat="1" ht="16" x14ac:dyDescent="0.2">
      <c r="B103" s="39"/>
      <c r="C103" s="18"/>
      <c r="D103" s="36"/>
      <c r="E103" s="21"/>
      <c r="F103" s="18"/>
      <c r="Q103" s="19"/>
      <c r="R103" s="19"/>
      <c r="S103" s="21"/>
      <c r="T103" s="11"/>
      <c r="U103" s="21"/>
      <c r="V103" s="21"/>
      <c r="W103" s="21"/>
      <c r="AH103" s="19"/>
    </row>
    <row r="104" spans="2:34" s="20" customFormat="1" ht="16" x14ac:dyDescent="0.2">
      <c r="B104" s="39"/>
      <c r="C104" s="18"/>
      <c r="D104" s="36"/>
      <c r="E104" s="21"/>
      <c r="F104" s="18"/>
      <c r="Q104" s="19"/>
      <c r="R104" s="19"/>
      <c r="S104" s="21"/>
      <c r="T104" s="11"/>
      <c r="U104" s="21"/>
      <c r="V104" s="21"/>
      <c r="W104" s="21"/>
      <c r="AH104" s="19"/>
    </row>
    <row r="105" spans="2:34" s="20" customFormat="1" ht="16" x14ac:dyDescent="0.2">
      <c r="B105" s="39"/>
      <c r="C105" s="18"/>
      <c r="D105" s="36"/>
      <c r="E105" s="21"/>
      <c r="F105" s="18"/>
      <c r="Q105" s="19"/>
      <c r="R105" s="19"/>
      <c r="S105" s="21"/>
      <c r="T105" s="11"/>
      <c r="U105" s="21"/>
      <c r="V105" s="21"/>
      <c r="W105" s="21"/>
      <c r="AH105" s="19"/>
    </row>
    <row r="106" spans="2:34" s="20" customFormat="1" ht="16" x14ac:dyDescent="0.2">
      <c r="B106" s="39"/>
      <c r="C106" s="18"/>
      <c r="D106" s="36"/>
      <c r="E106" s="21"/>
      <c r="F106" s="18"/>
      <c r="Q106" s="19"/>
      <c r="R106" s="19"/>
      <c r="S106" s="21"/>
      <c r="T106" s="11"/>
      <c r="U106" s="21"/>
      <c r="V106" s="21"/>
      <c r="W106" s="21"/>
      <c r="AH106" s="19"/>
    </row>
    <row r="107" spans="2:34" s="20" customFormat="1" ht="16" x14ac:dyDescent="0.2">
      <c r="B107" s="39"/>
      <c r="C107" s="18"/>
      <c r="D107" s="36"/>
      <c r="E107" s="21"/>
      <c r="F107" s="18"/>
      <c r="Q107" s="19"/>
      <c r="R107" s="19"/>
      <c r="S107" s="21"/>
      <c r="T107" s="11"/>
      <c r="U107" s="21"/>
      <c r="V107" s="21"/>
      <c r="W107" s="21"/>
      <c r="AH107" s="19"/>
    </row>
    <row r="108" spans="2:34" s="20" customFormat="1" ht="16" x14ac:dyDescent="0.2">
      <c r="B108" s="39"/>
      <c r="C108" s="18"/>
      <c r="D108" s="36"/>
      <c r="E108" s="21"/>
      <c r="F108" s="18"/>
      <c r="Q108" s="19"/>
      <c r="R108" s="19"/>
      <c r="S108" s="21"/>
      <c r="T108" s="11"/>
      <c r="U108" s="21"/>
      <c r="V108" s="21"/>
      <c r="W108" s="21"/>
      <c r="AH108" s="19"/>
    </row>
    <row r="109" spans="2:34" s="20" customFormat="1" ht="16" x14ac:dyDescent="0.2">
      <c r="B109" s="39"/>
      <c r="C109" s="18"/>
      <c r="D109" s="36"/>
      <c r="E109" s="21"/>
      <c r="F109" s="18"/>
      <c r="Q109" s="19"/>
      <c r="R109" s="19"/>
      <c r="S109" s="21"/>
      <c r="T109" s="11"/>
      <c r="U109" s="21"/>
      <c r="V109" s="21"/>
      <c r="W109" s="21"/>
      <c r="AH109" s="19"/>
    </row>
    <row r="110" spans="2:34" s="20" customFormat="1" ht="16" x14ac:dyDescent="0.2">
      <c r="B110" s="39"/>
      <c r="C110" s="18"/>
      <c r="D110" s="36"/>
      <c r="E110" s="21"/>
      <c r="F110" s="18"/>
      <c r="Q110" s="19"/>
      <c r="R110" s="19"/>
      <c r="S110" s="21"/>
      <c r="T110" s="11"/>
      <c r="U110" s="21"/>
      <c r="V110" s="21"/>
      <c r="W110" s="21"/>
      <c r="AH110" s="19"/>
    </row>
    <row r="111" spans="2:34" s="20" customFormat="1" ht="16" x14ac:dyDescent="0.2">
      <c r="B111" s="39"/>
      <c r="C111" s="18"/>
      <c r="D111" s="36"/>
      <c r="E111" s="21"/>
      <c r="F111" s="18"/>
      <c r="Q111" s="19"/>
      <c r="R111" s="19"/>
      <c r="S111" s="21"/>
      <c r="T111" s="11"/>
      <c r="U111" s="21"/>
      <c r="V111" s="21"/>
      <c r="W111" s="21"/>
      <c r="AH111" s="19"/>
    </row>
    <row r="112" spans="2:34" s="20" customFormat="1" ht="16" x14ac:dyDescent="0.2">
      <c r="B112" s="39"/>
      <c r="C112" s="18"/>
      <c r="D112" s="36"/>
      <c r="E112" s="21"/>
      <c r="F112" s="18"/>
      <c r="Q112" s="19"/>
      <c r="R112" s="19"/>
      <c r="S112" s="21"/>
      <c r="T112" s="11"/>
      <c r="U112" s="21"/>
      <c r="V112" s="21"/>
      <c r="W112" s="21"/>
      <c r="AH112" s="19"/>
    </row>
    <row r="113" spans="2:34" s="20" customFormat="1" ht="16" x14ac:dyDescent="0.2">
      <c r="B113" s="39"/>
      <c r="C113" s="18"/>
      <c r="D113" s="36"/>
      <c r="E113" s="21"/>
      <c r="F113" s="18"/>
      <c r="Q113" s="19"/>
      <c r="R113" s="19"/>
      <c r="S113" s="21"/>
      <c r="T113" s="11"/>
      <c r="U113" s="21"/>
      <c r="V113" s="21"/>
      <c r="W113" s="21"/>
      <c r="AH113" s="19"/>
    </row>
    <row r="114" spans="2:34" s="20" customFormat="1" ht="16" x14ac:dyDescent="0.2">
      <c r="B114" s="39"/>
      <c r="C114" s="18"/>
      <c r="D114" s="36"/>
      <c r="E114" s="21"/>
      <c r="F114" s="18"/>
      <c r="Q114" s="19"/>
      <c r="R114" s="19"/>
      <c r="S114" s="21"/>
      <c r="T114" s="11"/>
      <c r="U114" s="21"/>
      <c r="V114" s="21"/>
      <c r="W114" s="21"/>
      <c r="AH114" s="19"/>
    </row>
    <row r="115" spans="2:34" s="20" customFormat="1" ht="16" x14ac:dyDescent="0.2">
      <c r="B115" s="39"/>
      <c r="C115" s="18"/>
      <c r="D115" s="36"/>
      <c r="E115" s="21"/>
      <c r="F115" s="18"/>
      <c r="Q115" s="19"/>
      <c r="R115" s="19"/>
      <c r="S115" s="21"/>
      <c r="T115" s="11"/>
      <c r="U115" s="21"/>
      <c r="V115" s="21"/>
      <c r="W115" s="21"/>
      <c r="AH115" s="19"/>
    </row>
    <row r="116" spans="2:34" s="20" customFormat="1" ht="16" x14ac:dyDescent="0.2">
      <c r="B116" s="39"/>
      <c r="C116" s="18"/>
      <c r="D116" s="36"/>
      <c r="E116" s="21"/>
      <c r="F116" s="18"/>
      <c r="Q116" s="19"/>
      <c r="R116" s="19"/>
      <c r="S116" s="21"/>
      <c r="T116" s="11"/>
      <c r="U116" s="21"/>
      <c r="V116" s="21"/>
      <c r="W116" s="21"/>
      <c r="AH116" s="19"/>
    </row>
    <row r="117" spans="2:34" s="20" customFormat="1" ht="16" x14ac:dyDescent="0.2">
      <c r="B117" s="39"/>
      <c r="C117" s="18"/>
      <c r="D117" s="36"/>
      <c r="E117" s="21"/>
      <c r="F117" s="18"/>
      <c r="Q117" s="19"/>
      <c r="R117" s="19"/>
      <c r="S117" s="21"/>
      <c r="T117" s="11"/>
      <c r="U117" s="21"/>
      <c r="V117" s="21"/>
      <c r="W117" s="21"/>
      <c r="AH117" s="19"/>
    </row>
    <row r="118" spans="2:34" s="20" customFormat="1" ht="16" x14ac:dyDescent="0.2">
      <c r="B118" s="39"/>
      <c r="C118" s="18"/>
      <c r="D118" s="36"/>
      <c r="E118" s="21"/>
      <c r="F118" s="18"/>
      <c r="Q118" s="19"/>
      <c r="R118" s="19"/>
      <c r="S118" s="21"/>
      <c r="T118" s="11"/>
      <c r="U118" s="21"/>
      <c r="V118" s="21"/>
      <c r="W118" s="21"/>
      <c r="AH118" s="19"/>
    </row>
    <row r="119" spans="2:34" s="20" customFormat="1" ht="16" x14ac:dyDescent="0.2">
      <c r="B119" s="39"/>
      <c r="C119" s="18"/>
      <c r="D119" s="36"/>
      <c r="E119" s="21"/>
      <c r="F119" s="18"/>
      <c r="Q119" s="19"/>
      <c r="R119" s="19"/>
      <c r="S119" s="21"/>
      <c r="T119" s="11"/>
      <c r="U119" s="21"/>
      <c r="V119" s="21"/>
      <c r="W119" s="21"/>
      <c r="AH119" s="19"/>
    </row>
    <row r="120" spans="2:34" s="20" customFormat="1" ht="16" x14ac:dyDescent="0.2">
      <c r="B120" s="39"/>
      <c r="C120" s="18"/>
      <c r="D120" s="36"/>
      <c r="E120" s="21"/>
      <c r="F120" s="18"/>
      <c r="Q120" s="19"/>
      <c r="R120" s="19"/>
      <c r="S120" s="21"/>
      <c r="T120" s="11"/>
      <c r="U120" s="21"/>
      <c r="V120" s="21"/>
      <c r="W120" s="21"/>
      <c r="AH120" s="19"/>
    </row>
    <row r="121" spans="2:34" s="20" customFormat="1" ht="16" x14ac:dyDescent="0.2">
      <c r="B121" s="39"/>
      <c r="C121" s="18"/>
      <c r="D121" s="36"/>
      <c r="E121" s="21"/>
      <c r="F121" s="18"/>
      <c r="Q121" s="19"/>
      <c r="R121" s="19"/>
      <c r="S121" s="21"/>
      <c r="T121" s="11"/>
      <c r="U121" s="21"/>
      <c r="V121" s="21"/>
      <c r="W121" s="21"/>
      <c r="AH121" s="19"/>
    </row>
    <row r="122" spans="2:34" s="20" customFormat="1" ht="16" x14ac:dyDescent="0.2">
      <c r="B122" s="39"/>
      <c r="C122" s="18"/>
      <c r="D122" s="36"/>
      <c r="E122" s="21"/>
      <c r="F122" s="18"/>
      <c r="Q122" s="19"/>
      <c r="R122" s="19"/>
      <c r="S122" s="21"/>
      <c r="T122" s="11"/>
      <c r="U122" s="21"/>
      <c r="V122" s="21"/>
      <c r="W122" s="21"/>
      <c r="AH122" s="19"/>
    </row>
    <row r="123" spans="2:34" s="20" customFormat="1" ht="16" x14ac:dyDescent="0.2">
      <c r="B123" s="39"/>
      <c r="C123" s="18"/>
      <c r="D123" s="36"/>
      <c r="E123" s="21"/>
      <c r="F123" s="18"/>
      <c r="Q123" s="19"/>
      <c r="R123" s="19"/>
      <c r="S123" s="21"/>
      <c r="T123" s="11"/>
      <c r="U123" s="21"/>
      <c r="V123" s="21"/>
      <c r="W123" s="21"/>
      <c r="AH123" s="19"/>
    </row>
    <row r="124" spans="2:34" s="20" customFormat="1" ht="16" x14ac:dyDescent="0.2">
      <c r="B124" s="39"/>
      <c r="C124" s="18"/>
      <c r="D124" s="36"/>
      <c r="E124" s="21"/>
      <c r="F124" s="18"/>
      <c r="Q124" s="19"/>
      <c r="R124" s="19"/>
      <c r="S124" s="21"/>
      <c r="T124" s="11"/>
      <c r="U124" s="21"/>
      <c r="V124" s="21"/>
      <c r="W124" s="21"/>
      <c r="AH124" s="19"/>
    </row>
    <row r="125" spans="2:34" s="20" customFormat="1" ht="16" x14ac:dyDescent="0.2">
      <c r="B125" s="39"/>
      <c r="C125" s="18"/>
      <c r="D125" s="36"/>
      <c r="E125" s="21"/>
      <c r="F125" s="18"/>
      <c r="Q125" s="19"/>
      <c r="R125" s="19"/>
      <c r="S125" s="21"/>
      <c r="T125" s="11"/>
      <c r="U125" s="21"/>
      <c r="V125" s="21"/>
      <c r="W125" s="21"/>
      <c r="AH125" s="19"/>
    </row>
    <row r="126" spans="2:34" s="20" customFormat="1" ht="16" x14ac:dyDescent="0.2">
      <c r="B126" s="39"/>
      <c r="C126" s="18"/>
      <c r="D126" s="36"/>
      <c r="E126" s="21"/>
      <c r="F126" s="18"/>
      <c r="Q126" s="19"/>
      <c r="R126" s="19"/>
      <c r="S126" s="21"/>
      <c r="T126" s="11"/>
      <c r="U126" s="21"/>
      <c r="V126" s="21"/>
      <c r="W126" s="21"/>
      <c r="AH126" s="19"/>
    </row>
    <row r="127" spans="2:34" s="20" customFormat="1" ht="16" x14ac:dyDescent="0.2">
      <c r="B127" s="39"/>
      <c r="C127" s="18"/>
      <c r="D127" s="36"/>
      <c r="E127" s="21"/>
      <c r="F127" s="18"/>
      <c r="Q127" s="19"/>
      <c r="R127" s="19"/>
      <c r="S127" s="21"/>
      <c r="T127" s="11"/>
      <c r="U127" s="21"/>
      <c r="V127" s="21"/>
      <c r="W127" s="21"/>
      <c r="AH127" s="19"/>
    </row>
    <row r="128" spans="2:34" s="20" customFormat="1" ht="16" x14ac:dyDescent="0.2">
      <c r="B128" s="39"/>
      <c r="C128" s="18"/>
      <c r="D128" s="36"/>
      <c r="E128" s="21"/>
      <c r="F128" s="18"/>
      <c r="Q128" s="19"/>
      <c r="R128" s="19"/>
      <c r="S128" s="21"/>
      <c r="T128" s="11"/>
      <c r="U128" s="21"/>
      <c r="V128" s="21"/>
      <c r="W128" s="21"/>
      <c r="AH128" s="19"/>
    </row>
    <row r="129" spans="2:34" s="20" customFormat="1" ht="16" x14ac:dyDescent="0.2">
      <c r="B129" s="39"/>
      <c r="C129" s="18"/>
      <c r="D129" s="36"/>
      <c r="E129" s="21"/>
      <c r="F129" s="18"/>
      <c r="Q129" s="19"/>
      <c r="R129" s="19"/>
      <c r="S129" s="21"/>
      <c r="T129" s="11"/>
      <c r="U129" s="21"/>
      <c r="V129" s="21"/>
      <c r="W129" s="21"/>
      <c r="AH129" s="19"/>
    </row>
    <row r="130" spans="2:34" s="20" customFormat="1" ht="16" x14ac:dyDescent="0.2">
      <c r="B130" s="39"/>
      <c r="C130" s="18"/>
      <c r="D130" s="36"/>
      <c r="E130" s="21"/>
      <c r="F130" s="18"/>
      <c r="Q130" s="19"/>
      <c r="R130" s="19"/>
      <c r="S130" s="21"/>
      <c r="T130" s="11"/>
      <c r="U130" s="21"/>
      <c r="V130" s="21"/>
      <c r="W130" s="21"/>
      <c r="AH130" s="19"/>
    </row>
    <row r="131" spans="2:34" s="20" customFormat="1" ht="16" x14ac:dyDescent="0.2">
      <c r="B131" s="39"/>
      <c r="C131" s="18"/>
      <c r="D131" s="36"/>
      <c r="E131" s="21"/>
      <c r="F131" s="18"/>
      <c r="Q131" s="19"/>
      <c r="R131" s="19"/>
      <c r="S131" s="21"/>
      <c r="T131" s="11"/>
      <c r="U131" s="21"/>
      <c r="V131" s="21"/>
      <c r="W131" s="21"/>
      <c r="AH131" s="19"/>
    </row>
    <row r="132" spans="2:34" s="20" customFormat="1" ht="16" x14ac:dyDescent="0.2">
      <c r="B132" s="39"/>
      <c r="C132" s="18"/>
      <c r="D132" s="36"/>
      <c r="E132" s="21"/>
      <c r="F132" s="18"/>
      <c r="Q132" s="19"/>
      <c r="R132" s="19"/>
      <c r="S132" s="21"/>
      <c r="T132" s="11"/>
      <c r="U132" s="21"/>
      <c r="V132" s="21"/>
      <c r="W132" s="21"/>
      <c r="AH132" s="19"/>
    </row>
    <row r="133" spans="2:34" s="20" customFormat="1" ht="16" x14ac:dyDescent="0.2">
      <c r="B133" s="39"/>
      <c r="C133" s="18"/>
      <c r="D133" s="36"/>
      <c r="E133" s="21"/>
      <c r="F133" s="18"/>
      <c r="Q133" s="19"/>
      <c r="R133" s="19"/>
      <c r="S133" s="21"/>
      <c r="T133" s="11"/>
      <c r="U133" s="21"/>
      <c r="V133" s="21"/>
      <c r="W133" s="21"/>
      <c r="AH133" s="19"/>
    </row>
    <row r="134" spans="2:34" s="20" customFormat="1" ht="16" x14ac:dyDescent="0.2">
      <c r="B134" s="39"/>
      <c r="C134" s="18"/>
      <c r="D134" s="36"/>
      <c r="E134" s="21"/>
      <c r="F134" s="18"/>
      <c r="Q134" s="19"/>
      <c r="R134" s="19"/>
      <c r="S134" s="21"/>
      <c r="T134" s="11"/>
      <c r="U134" s="21"/>
      <c r="V134" s="21"/>
      <c r="W134" s="21"/>
      <c r="AH134" s="19"/>
    </row>
    <row r="135" spans="2:34" s="20" customFormat="1" ht="16" x14ac:dyDescent="0.2">
      <c r="B135" s="39"/>
      <c r="C135" s="18"/>
      <c r="D135" s="36"/>
      <c r="E135" s="21"/>
      <c r="F135" s="18"/>
      <c r="Q135" s="19"/>
      <c r="R135" s="19"/>
      <c r="S135" s="21"/>
      <c r="T135" s="11"/>
      <c r="U135" s="21"/>
      <c r="V135" s="21"/>
      <c r="W135" s="21"/>
      <c r="AH135" s="19"/>
    </row>
    <row r="136" spans="2:34" s="20" customFormat="1" ht="16" x14ac:dyDescent="0.2">
      <c r="B136" s="39"/>
      <c r="C136" s="18"/>
      <c r="D136" s="36"/>
      <c r="E136" s="21"/>
      <c r="F136" s="18"/>
      <c r="Q136" s="19"/>
      <c r="R136" s="19"/>
      <c r="S136" s="21"/>
      <c r="T136" s="11"/>
      <c r="U136" s="21"/>
      <c r="V136" s="21"/>
      <c r="W136" s="21"/>
      <c r="AH136" s="19"/>
    </row>
    <row r="137" spans="2:34" s="20" customFormat="1" ht="16" x14ac:dyDescent="0.2">
      <c r="B137" s="39"/>
      <c r="C137" s="18"/>
      <c r="D137" s="36"/>
      <c r="E137" s="21"/>
      <c r="F137" s="18"/>
      <c r="Q137" s="19"/>
      <c r="R137" s="19"/>
      <c r="S137" s="21"/>
      <c r="T137" s="11"/>
      <c r="U137" s="21"/>
      <c r="V137" s="21"/>
      <c r="W137" s="21"/>
      <c r="AH137" s="19"/>
    </row>
    <row r="138" spans="2:34" s="20" customFormat="1" ht="16" x14ac:dyDescent="0.2">
      <c r="B138" s="39"/>
      <c r="C138" s="18"/>
      <c r="D138" s="36"/>
      <c r="E138" s="21"/>
      <c r="F138" s="18"/>
      <c r="Q138" s="19"/>
      <c r="R138" s="19"/>
      <c r="S138" s="21"/>
      <c r="T138" s="11"/>
      <c r="U138" s="21"/>
      <c r="V138" s="21"/>
      <c r="W138" s="21"/>
      <c r="AH138" s="19"/>
    </row>
    <row r="139" spans="2:34" s="20" customFormat="1" ht="16" x14ac:dyDescent="0.2">
      <c r="B139" s="39"/>
      <c r="C139" s="18"/>
      <c r="D139" s="36"/>
      <c r="E139" s="21"/>
      <c r="F139" s="18"/>
      <c r="Q139" s="19"/>
      <c r="R139" s="19"/>
      <c r="S139" s="21"/>
      <c r="T139" s="11"/>
      <c r="U139" s="21"/>
      <c r="V139" s="21"/>
      <c r="W139" s="21"/>
      <c r="AH139" s="19"/>
    </row>
    <row r="140" spans="2:34" s="20" customFormat="1" ht="16" x14ac:dyDescent="0.2">
      <c r="B140" s="39"/>
      <c r="C140" s="18"/>
      <c r="D140" s="36"/>
      <c r="E140" s="21"/>
      <c r="F140" s="18"/>
      <c r="Q140" s="19"/>
      <c r="R140" s="19"/>
      <c r="S140" s="21"/>
      <c r="T140" s="11"/>
      <c r="U140" s="21"/>
      <c r="V140" s="21"/>
      <c r="W140" s="21"/>
      <c r="AH140" s="19"/>
    </row>
    <row r="141" spans="2:34" s="20" customFormat="1" ht="16" x14ac:dyDescent="0.2">
      <c r="B141" s="39"/>
      <c r="C141" s="18"/>
      <c r="D141" s="36"/>
      <c r="E141" s="21"/>
      <c r="F141" s="18"/>
      <c r="Q141" s="19"/>
      <c r="R141" s="19"/>
      <c r="S141" s="21"/>
      <c r="T141" s="11"/>
      <c r="U141" s="21"/>
      <c r="V141" s="21"/>
      <c r="W141" s="21"/>
      <c r="AH141" s="19"/>
    </row>
    <row r="142" spans="2:34" s="20" customFormat="1" ht="16" x14ac:dyDescent="0.2">
      <c r="B142" s="39"/>
      <c r="C142" s="18"/>
      <c r="D142" s="36"/>
      <c r="E142" s="21"/>
      <c r="F142" s="18"/>
      <c r="Q142" s="19"/>
      <c r="R142" s="19"/>
      <c r="S142" s="21"/>
      <c r="T142" s="11"/>
      <c r="U142" s="21"/>
      <c r="V142" s="21"/>
      <c r="W142" s="21"/>
      <c r="AH142" s="19"/>
    </row>
    <row r="143" spans="2:34" s="20" customFormat="1" ht="16" x14ac:dyDescent="0.2">
      <c r="B143" s="39"/>
      <c r="C143" s="18"/>
      <c r="D143" s="36"/>
      <c r="E143" s="21"/>
      <c r="F143" s="18"/>
      <c r="Q143" s="19"/>
      <c r="R143" s="19"/>
      <c r="S143" s="21"/>
      <c r="T143" s="11"/>
      <c r="U143" s="21"/>
      <c r="V143" s="21"/>
      <c r="W143" s="21"/>
      <c r="AH143" s="19"/>
    </row>
    <row r="144" spans="2:34" s="20" customFormat="1" ht="16" x14ac:dyDescent="0.2">
      <c r="B144" s="39"/>
      <c r="C144" s="18"/>
      <c r="D144" s="36"/>
      <c r="E144" s="21"/>
      <c r="F144" s="18"/>
      <c r="Q144" s="19"/>
      <c r="R144" s="19"/>
      <c r="S144" s="21"/>
      <c r="T144" s="11"/>
      <c r="U144" s="21"/>
      <c r="V144" s="21"/>
      <c r="W144" s="21"/>
      <c r="AH144" s="19"/>
    </row>
    <row r="145" spans="2:34" s="20" customFormat="1" ht="16" x14ac:dyDescent="0.2">
      <c r="B145" s="39"/>
      <c r="C145" s="18"/>
      <c r="D145" s="36"/>
      <c r="E145" s="21"/>
      <c r="F145" s="18"/>
      <c r="Q145" s="19"/>
      <c r="R145" s="19"/>
      <c r="S145" s="21"/>
      <c r="T145" s="11"/>
      <c r="U145" s="21"/>
      <c r="V145" s="21"/>
      <c r="W145" s="21"/>
      <c r="AH145" s="19"/>
    </row>
    <row r="146" spans="2:34" s="20" customFormat="1" ht="16" x14ac:dyDescent="0.2">
      <c r="B146" s="39"/>
      <c r="C146" s="18"/>
      <c r="D146" s="36"/>
      <c r="E146" s="21"/>
      <c r="F146" s="18"/>
      <c r="Q146" s="19"/>
      <c r="R146" s="19"/>
      <c r="S146" s="21"/>
      <c r="T146" s="11"/>
      <c r="U146" s="21"/>
      <c r="V146" s="21"/>
      <c r="W146" s="21"/>
      <c r="AH146" s="19"/>
    </row>
    <row r="147" spans="2:34" s="20" customFormat="1" ht="16" x14ac:dyDescent="0.2">
      <c r="B147" s="39"/>
      <c r="C147" s="18"/>
      <c r="D147" s="36"/>
      <c r="E147" s="21"/>
      <c r="F147" s="18"/>
      <c r="Q147" s="19"/>
      <c r="R147" s="19"/>
      <c r="S147" s="21"/>
      <c r="T147" s="11"/>
      <c r="U147" s="21"/>
      <c r="V147" s="21"/>
      <c r="W147" s="21"/>
      <c r="AH147" s="19"/>
    </row>
    <row r="148" spans="2:34" s="20" customFormat="1" ht="16" x14ac:dyDescent="0.2">
      <c r="B148" s="39"/>
      <c r="C148" s="18"/>
      <c r="D148" s="36"/>
      <c r="E148" s="21"/>
      <c r="F148" s="18"/>
      <c r="Q148" s="19"/>
      <c r="R148" s="19"/>
      <c r="S148" s="21"/>
      <c r="T148" s="11"/>
      <c r="U148" s="21"/>
      <c r="V148" s="21"/>
      <c r="W148" s="21"/>
      <c r="AH148" s="19"/>
    </row>
    <row r="149" spans="2:34" s="20" customFormat="1" ht="16" x14ac:dyDescent="0.2">
      <c r="B149" s="39"/>
      <c r="C149" s="18"/>
      <c r="D149" s="36"/>
      <c r="E149" s="21"/>
      <c r="F149" s="18"/>
      <c r="Q149" s="19"/>
      <c r="R149" s="19"/>
      <c r="S149" s="21"/>
      <c r="T149" s="11"/>
      <c r="U149" s="21"/>
      <c r="V149" s="21"/>
      <c r="W149" s="21"/>
      <c r="AH149" s="19"/>
    </row>
    <row r="150" spans="2:34" s="20" customFormat="1" ht="16" x14ac:dyDescent="0.2">
      <c r="B150" s="39"/>
      <c r="C150" s="18"/>
      <c r="D150" s="36"/>
      <c r="E150" s="21"/>
      <c r="F150" s="18"/>
      <c r="Q150" s="19"/>
      <c r="R150" s="19"/>
      <c r="S150" s="21"/>
      <c r="T150" s="11"/>
      <c r="U150" s="21"/>
      <c r="V150" s="21"/>
      <c r="W150" s="21"/>
      <c r="AH150" s="19"/>
    </row>
    <row r="151" spans="2:34" s="20" customFormat="1" ht="16" x14ac:dyDescent="0.2">
      <c r="B151" s="39"/>
      <c r="C151" s="18"/>
      <c r="D151" s="36"/>
      <c r="E151" s="21"/>
      <c r="F151" s="18"/>
      <c r="Q151" s="19"/>
      <c r="R151" s="19"/>
      <c r="S151" s="21"/>
      <c r="T151" s="11"/>
      <c r="U151" s="21"/>
      <c r="V151" s="21"/>
      <c r="W151" s="21"/>
      <c r="AH151" s="19"/>
    </row>
    <row r="152" spans="2:34" s="20" customFormat="1" ht="16" x14ac:dyDescent="0.2">
      <c r="B152" s="39"/>
      <c r="C152" s="18"/>
      <c r="D152" s="36"/>
      <c r="E152" s="21"/>
      <c r="F152" s="18"/>
      <c r="Q152" s="19"/>
      <c r="R152" s="19"/>
      <c r="S152" s="21"/>
      <c r="T152" s="11"/>
      <c r="U152" s="21"/>
      <c r="V152" s="21"/>
      <c r="W152" s="21"/>
      <c r="AH152" s="19"/>
    </row>
    <row r="153" spans="2:34" s="20" customFormat="1" ht="16" x14ac:dyDescent="0.2">
      <c r="B153" s="39"/>
      <c r="C153" s="18"/>
      <c r="D153" s="36"/>
      <c r="E153" s="21"/>
      <c r="F153" s="18"/>
      <c r="Q153" s="19"/>
      <c r="R153" s="19"/>
      <c r="S153" s="21"/>
      <c r="T153" s="11"/>
      <c r="U153" s="21"/>
      <c r="V153" s="21"/>
      <c r="W153" s="21"/>
      <c r="AH153" s="19"/>
    </row>
    <row r="154" spans="2:34" s="20" customFormat="1" ht="16" x14ac:dyDescent="0.2">
      <c r="B154" s="39"/>
      <c r="C154" s="18"/>
      <c r="D154" s="36"/>
      <c r="E154" s="21"/>
      <c r="F154" s="18"/>
      <c r="Q154" s="19"/>
      <c r="R154" s="19"/>
      <c r="S154" s="21"/>
      <c r="T154" s="11"/>
      <c r="U154" s="21"/>
      <c r="V154" s="21"/>
      <c r="W154" s="21"/>
      <c r="AH154" s="19"/>
    </row>
    <row r="155" spans="2:34" s="20" customFormat="1" ht="16" x14ac:dyDescent="0.2">
      <c r="B155" s="39"/>
      <c r="C155" s="18"/>
      <c r="D155" s="36"/>
      <c r="E155" s="21"/>
      <c r="F155" s="18"/>
      <c r="Q155" s="19"/>
      <c r="R155" s="19"/>
      <c r="S155" s="21"/>
      <c r="T155" s="11"/>
      <c r="U155" s="21"/>
      <c r="V155" s="21"/>
      <c r="W155" s="21"/>
      <c r="AH155" s="19"/>
    </row>
    <row r="156" spans="2:34" s="20" customFormat="1" ht="16" x14ac:dyDescent="0.2">
      <c r="B156" s="39"/>
      <c r="C156" s="18"/>
      <c r="D156" s="36"/>
      <c r="E156" s="21"/>
      <c r="F156" s="18"/>
      <c r="Q156" s="19"/>
      <c r="R156" s="19"/>
      <c r="S156" s="21"/>
      <c r="T156" s="11"/>
      <c r="U156" s="21"/>
      <c r="V156" s="21"/>
      <c r="W156" s="21"/>
      <c r="AH156" s="19"/>
    </row>
    <row r="157" spans="2:34" s="20" customFormat="1" ht="16" x14ac:dyDescent="0.2">
      <c r="B157" s="39"/>
      <c r="C157" s="18"/>
      <c r="D157" s="36"/>
      <c r="E157" s="21"/>
      <c r="F157" s="18"/>
      <c r="Q157" s="19"/>
      <c r="R157" s="19"/>
      <c r="S157" s="21"/>
      <c r="T157" s="11"/>
      <c r="U157" s="21"/>
      <c r="V157" s="21"/>
      <c r="W157" s="21"/>
      <c r="AH157" s="19"/>
    </row>
    <row r="158" spans="2:34" s="20" customFormat="1" ht="16" x14ac:dyDescent="0.2">
      <c r="B158" s="39"/>
      <c r="C158" s="18"/>
      <c r="D158" s="36"/>
      <c r="E158" s="21"/>
      <c r="F158" s="18"/>
      <c r="Q158" s="19"/>
      <c r="R158" s="19"/>
      <c r="S158" s="21"/>
      <c r="T158" s="11"/>
      <c r="U158" s="21"/>
      <c r="V158" s="21"/>
      <c r="W158" s="21"/>
      <c r="AH158" s="19"/>
    </row>
    <row r="159" spans="2:34" s="20" customFormat="1" ht="16" x14ac:dyDescent="0.2">
      <c r="B159" s="39"/>
      <c r="C159" s="18"/>
      <c r="D159" s="36"/>
      <c r="E159" s="21"/>
      <c r="F159" s="18"/>
      <c r="Q159" s="19"/>
      <c r="R159" s="19"/>
      <c r="S159" s="21"/>
      <c r="T159" s="11"/>
      <c r="U159" s="21"/>
      <c r="V159" s="21"/>
      <c r="W159" s="21"/>
      <c r="AH159" s="19"/>
    </row>
    <row r="160" spans="2:34" s="20" customFormat="1" ht="16" x14ac:dyDescent="0.2">
      <c r="B160" s="39"/>
      <c r="C160" s="18"/>
      <c r="D160" s="36"/>
      <c r="E160" s="21"/>
      <c r="F160" s="18"/>
      <c r="Q160" s="19"/>
      <c r="R160" s="19"/>
      <c r="S160" s="21"/>
      <c r="T160" s="11"/>
      <c r="U160" s="21"/>
      <c r="V160" s="21"/>
      <c r="W160" s="21"/>
      <c r="AH160" s="19"/>
    </row>
    <row r="161" spans="2:34" s="20" customFormat="1" ht="16" x14ac:dyDescent="0.2">
      <c r="B161" s="39"/>
      <c r="C161" s="18"/>
      <c r="D161" s="36"/>
      <c r="E161" s="21"/>
      <c r="F161" s="18"/>
      <c r="Q161" s="19"/>
      <c r="R161" s="19"/>
      <c r="S161" s="21"/>
      <c r="T161" s="11"/>
      <c r="U161" s="21"/>
      <c r="V161" s="21"/>
      <c r="W161" s="21"/>
      <c r="AH161" s="19"/>
    </row>
    <row r="162" spans="2:34" s="20" customFormat="1" ht="16" x14ac:dyDescent="0.2">
      <c r="B162" s="39"/>
      <c r="C162" s="18"/>
      <c r="D162" s="36"/>
      <c r="E162" s="21"/>
      <c r="F162" s="18"/>
      <c r="Q162" s="19"/>
      <c r="R162" s="19"/>
      <c r="S162" s="21"/>
      <c r="T162" s="11"/>
      <c r="U162" s="21"/>
      <c r="V162" s="21"/>
      <c r="W162" s="21"/>
      <c r="AH162" s="19"/>
    </row>
    <row r="163" spans="2:34" s="20" customFormat="1" ht="16" x14ac:dyDescent="0.2">
      <c r="B163" s="39"/>
      <c r="C163" s="18"/>
      <c r="D163" s="36"/>
      <c r="E163" s="21"/>
      <c r="F163" s="18"/>
      <c r="Q163" s="19"/>
      <c r="R163" s="19"/>
      <c r="S163" s="21"/>
      <c r="T163" s="11"/>
      <c r="U163" s="21"/>
      <c r="V163" s="21"/>
      <c r="W163" s="21"/>
      <c r="AH163" s="19"/>
    </row>
    <row r="164" spans="2:34" s="20" customFormat="1" ht="16" x14ac:dyDescent="0.2">
      <c r="B164" s="39"/>
      <c r="C164" s="18"/>
      <c r="D164" s="36"/>
      <c r="E164" s="21"/>
      <c r="F164" s="18"/>
      <c r="Q164" s="19"/>
      <c r="R164" s="19"/>
      <c r="S164" s="21"/>
      <c r="T164" s="11"/>
      <c r="U164" s="21"/>
      <c r="V164" s="21"/>
      <c r="W164" s="21"/>
      <c r="AH164" s="19"/>
    </row>
    <row r="165" spans="2:34" s="20" customFormat="1" ht="16" x14ac:dyDescent="0.2">
      <c r="B165" s="39"/>
      <c r="C165" s="18"/>
      <c r="D165" s="36"/>
      <c r="E165" s="21"/>
      <c r="F165" s="18"/>
      <c r="Q165" s="19"/>
      <c r="R165" s="19"/>
      <c r="S165" s="21"/>
      <c r="T165" s="11"/>
      <c r="U165" s="21"/>
      <c r="V165" s="21"/>
      <c r="W165" s="21"/>
      <c r="AH165" s="19"/>
    </row>
    <row r="166" spans="2:34" s="20" customFormat="1" ht="16" x14ac:dyDescent="0.2">
      <c r="B166" s="39"/>
      <c r="C166" s="18"/>
      <c r="D166" s="36"/>
      <c r="E166" s="21"/>
      <c r="F166" s="18"/>
      <c r="Q166" s="19"/>
      <c r="R166" s="19"/>
      <c r="S166" s="21"/>
      <c r="T166" s="11"/>
      <c r="U166" s="21"/>
      <c r="V166" s="21"/>
      <c r="W166" s="21"/>
      <c r="AH166" s="19"/>
    </row>
    <row r="167" spans="2:34" s="20" customFormat="1" ht="16" x14ac:dyDescent="0.2">
      <c r="B167" s="39"/>
      <c r="C167" s="18"/>
      <c r="D167" s="36"/>
      <c r="E167" s="21"/>
      <c r="F167" s="18"/>
      <c r="Q167" s="19"/>
      <c r="R167" s="19"/>
      <c r="S167" s="21"/>
      <c r="T167" s="11"/>
      <c r="U167" s="21"/>
      <c r="V167" s="21"/>
      <c r="W167" s="21"/>
      <c r="AH167" s="19"/>
    </row>
    <row r="168" spans="2:34" s="20" customFormat="1" ht="16" x14ac:dyDescent="0.2">
      <c r="B168" s="39"/>
      <c r="C168" s="18"/>
      <c r="D168" s="36"/>
      <c r="E168" s="21"/>
      <c r="F168" s="18"/>
      <c r="Q168" s="19"/>
      <c r="R168" s="19"/>
      <c r="S168" s="21"/>
      <c r="T168" s="11"/>
      <c r="U168" s="21"/>
      <c r="V168" s="21"/>
      <c r="W168" s="21"/>
      <c r="AH168" s="19"/>
    </row>
    <row r="169" spans="2:34" s="20" customFormat="1" ht="16" x14ac:dyDescent="0.2">
      <c r="B169" s="39"/>
      <c r="C169" s="18"/>
      <c r="D169" s="36"/>
      <c r="E169" s="21"/>
      <c r="F169" s="18"/>
      <c r="Q169" s="19"/>
      <c r="R169" s="19"/>
      <c r="S169" s="21"/>
      <c r="T169" s="11"/>
      <c r="U169" s="21"/>
      <c r="V169" s="21"/>
      <c r="W169" s="21"/>
      <c r="AH169" s="19"/>
    </row>
    <row r="170" spans="2:34" s="20" customFormat="1" ht="16" x14ac:dyDescent="0.2">
      <c r="B170" s="39"/>
      <c r="C170" s="18"/>
      <c r="D170" s="36"/>
      <c r="E170" s="21"/>
      <c r="F170" s="18"/>
      <c r="Q170" s="19"/>
      <c r="R170" s="19"/>
      <c r="S170" s="21"/>
      <c r="T170" s="11"/>
      <c r="U170" s="21"/>
      <c r="V170" s="21"/>
      <c r="W170" s="21"/>
      <c r="AH170" s="19"/>
    </row>
    <row r="171" spans="2:34" s="20" customFormat="1" ht="16" x14ac:dyDescent="0.2">
      <c r="B171" s="39"/>
      <c r="C171" s="18"/>
      <c r="D171" s="36"/>
      <c r="E171" s="21"/>
      <c r="F171" s="18"/>
      <c r="Q171" s="19"/>
      <c r="R171" s="19"/>
      <c r="S171" s="21"/>
      <c r="T171" s="11"/>
      <c r="U171" s="21"/>
      <c r="V171" s="21"/>
      <c r="W171" s="21"/>
      <c r="AH171" s="19"/>
    </row>
    <row r="172" spans="2:34" s="20" customFormat="1" ht="16" x14ac:dyDescent="0.2">
      <c r="B172" s="39"/>
      <c r="C172" s="18"/>
      <c r="D172" s="36"/>
      <c r="E172" s="21"/>
      <c r="F172" s="18"/>
      <c r="Q172" s="19"/>
      <c r="R172" s="19"/>
      <c r="S172" s="21"/>
      <c r="T172" s="11"/>
      <c r="U172" s="21"/>
      <c r="V172" s="21"/>
      <c r="W172" s="21"/>
      <c r="AH172" s="19"/>
    </row>
    <row r="173" spans="2:34" s="20" customFormat="1" ht="16" x14ac:dyDescent="0.2">
      <c r="B173" s="39"/>
      <c r="C173" s="18"/>
      <c r="D173" s="36"/>
      <c r="E173" s="21"/>
      <c r="F173" s="18"/>
      <c r="Q173" s="19"/>
      <c r="R173" s="19"/>
      <c r="S173" s="21"/>
      <c r="T173" s="11"/>
      <c r="U173" s="21"/>
      <c r="V173" s="21"/>
      <c r="W173" s="21"/>
      <c r="AH173" s="19"/>
    </row>
    <row r="174" spans="2:34" s="20" customFormat="1" ht="16" x14ac:dyDescent="0.2">
      <c r="B174" s="39"/>
      <c r="C174" s="18"/>
      <c r="D174" s="36"/>
      <c r="E174" s="21"/>
      <c r="F174" s="18"/>
      <c r="Q174" s="19"/>
      <c r="R174" s="19"/>
      <c r="S174" s="21"/>
      <c r="T174" s="11"/>
      <c r="U174" s="21"/>
      <c r="V174" s="21"/>
      <c r="W174" s="21"/>
      <c r="AH174" s="19"/>
    </row>
    <row r="175" spans="2:34" s="20" customFormat="1" ht="16" x14ac:dyDescent="0.2">
      <c r="B175" s="39"/>
      <c r="C175" s="18"/>
      <c r="D175" s="36"/>
      <c r="E175" s="21"/>
      <c r="F175" s="18"/>
      <c r="Q175" s="19"/>
      <c r="R175" s="19"/>
      <c r="S175" s="21"/>
      <c r="T175" s="11"/>
      <c r="U175" s="21"/>
      <c r="V175" s="21"/>
      <c r="W175" s="21"/>
      <c r="AH175" s="19"/>
    </row>
    <row r="176" spans="2:34" s="20" customFormat="1" ht="16" x14ac:dyDescent="0.2">
      <c r="B176" s="39"/>
      <c r="C176" s="18"/>
      <c r="D176" s="36"/>
      <c r="E176" s="21"/>
      <c r="F176" s="18"/>
      <c r="Q176" s="19"/>
      <c r="R176" s="19"/>
      <c r="S176" s="21"/>
      <c r="T176" s="11"/>
      <c r="U176" s="21"/>
      <c r="V176" s="21"/>
      <c r="W176" s="21"/>
      <c r="AH176" s="19"/>
    </row>
    <row r="177" spans="2:34" s="20" customFormat="1" ht="16" x14ac:dyDescent="0.2">
      <c r="B177" s="39"/>
      <c r="C177" s="18"/>
      <c r="D177" s="36"/>
      <c r="E177" s="21"/>
      <c r="F177" s="18"/>
      <c r="Q177" s="19"/>
      <c r="R177" s="19"/>
      <c r="S177" s="21"/>
      <c r="T177" s="11"/>
      <c r="U177" s="21"/>
      <c r="V177" s="21"/>
      <c r="W177" s="21"/>
      <c r="AH177" s="19"/>
    </row>
    <row r="178" spans="2:34" s="20" customFormat="1" ht="16" x14ac:dyDescent="0.2">
      <c r="B178" s="39"/>
      <c r="C178" s="18"/>
      <c r="D178" s="36"/>
      <c r="E178" s="21"/>
      <c r="F178" s="18"/>
      <c r="Q178" s="19"/>
      <c r="R178" s="19"/>
      <c r="S178" s="21"/>
      <c r="T178" s="11"/>
      <c r="U178" s="21"/>
      <c r="V178" s="21"/>
      <c r="W178" s="21"/>
      <c r="AH178" s="19"/>
    </row>
    <row r="179" spans="2:34" s="20" customFormat="1" ht="16" x14ac:dyDescent="0.2">
      <c r="B179" s="39"/>
      <c r="C179" s="18"/>
      <c r="D179" s="36"/>
      <c r="E179" s="21"/>
      <c r="F179" s="18"/>
      <c r="Q179" s="19"/>
      <c r="R179" s="19"/>
      <c r="S179" s="21"/>
      <c r="T179" s="11"/>
      <c r="U179" s="21"/>
      <c r="V179" s="21"/>
      <c r="W179" s="21"/>
      <c r="AH179" s="19"/>
    </row>
    <row r="180" spans="2:34" s="20" customFormat="1" ht="16" x14ac:dyDescent="0.2">
      <c r="B180" s="39"/>
      <c r="C180" s="18"/>
      <c r="D180" s="36"/>
      <c r="E180" s="21"/>
      <c r="F180" s="18"/>
      <c r="Q180" s="19"/>
      <c r="R180" s="19"/>
      <c r="S180" s="21"/>
      <c r="T180" s="11"/>
      <c r="U180" s="21"/>
      <c r="V180" s="21"/>
      <c r="W180" s="21"/>
      <c r="AH180" s="19"/>
    </row>
    <row r="181" spans="2:34" s="20" customFormat="1" ht="16" x14ac:dyDescent="0.2">
      <c r="B181" s="39"/>
      <c r="C181" s="18"/>
      <c r="D181" s="36"/>
      <c r="E181" s="21"/>
      <c r="F181" s="18"/>
      <c r="Q181" s="19"/>
      <c r="R181" s="19"/>
      <c r="S181" s="21"/>
      <c r="T181" s="11"/>
      <c r="U181" s="21"/>
      <c r="V181" s="21"/>
      <c r="W181" s="21"/>
      <c r="AH181" s="19"/>
    </row>
    <row r="182" spans="2:34" s="20" customFormat="1" ht="16" x14ac:dyDescent="0.2">
      <c r="B182" s="39"/>
      <c r="C182" s="18"/>
      <c r="D182" s="36"/>
      <c r="E182" s="21"/>
      <c r="F182" s="18"/>
      <c r="Q182" s="19"/>
      <c r="R182" s="19"/>
      <c r="S182" s="21"/>
      <c r="T182" s="11"/>
      <c r="U182" s="21"/>
      <c r="V182" s="21"/>
      <c r="W182" s="21"/>
      <c r="AH182" s="19"/>
    </row>
    <row r="183" spans="2:34" s="20" customFormat="1" ht="16" x14ac:dyDescent="0.2">
      <c r="B183" s="39"/>
      <c r="C183" s="18"/>
      <c r="D183" s="36"/>
      <c r="E183" s="21"/>
      <c r="F183" s="18"/>
      <c r="Q183" s="19"/>
      <c r="R183" s="19"/>
      <c r="S183" s="21"/>
      <c r="T183" s="11"/>
      <c r="U183" s="21"/>
      <c r="V183" s="21"/>
      <c r="W183" s="21"/>
      <c r="AH183" s="19"/>
    </row>
    <row r="184" spans="2:34" s="20" customFormat="1" ht="16" x14ac:dyDescent="0.2">
      <c r="B184" s="39"/>
      <c r="C184" s="18"/>
      <c r="D184" s="36"/>
      <c r="E184" s="21"/>
      <c r="F184" s="18"/>
      <c r="Q184" s="19"/>
      <c r="R184" s="19"/>
      <c r="S184" s="21"/>
      <c r="T184" s="11"/>
      <c r="U184" s="21"/>
      <c r="V184" s="21"/>
      <c r="W184" s="21"/>
      <c r="AH184" s="19"/>
    </row>
    <row r="185" spans="2:34" s="20" customFormat="1" ht="16" x14ac:dyDescent="0.2">
      <c r="B185" s="39"/>
      <c r="C185" s="18"/>
      <c r="D185" s="36"/>
      <c r="E185" s="21"/>
      <c r="F185" s="18"/>
      <c r="Q185" s="19"/>
      <c r="R185" s="19"/>
      <c r="S185" s="21"/>
      <c r="T185" s="11"/>
      <c r="U185" s="21"/>
      <c r="V185" s="21"/>
      <c r="W185" s="21"/>
      <c r="AH185" s="19"/>
    </row>
    <row r="186" spans="2:34" s="20" customFormat="1" ht="16" x14ac:dyDescent="0.2">
      <c r="B186" s="39"/>
      <c r="C186" s="18"/>
      <c r="D186" s="36"/>
      <c r="E186" s="21"/>
      <c r="F186" s="18"/>
      <c r="Q186" s="19"/>
      <c r="R186" s="19"/>
      <c r="S186" s="21"/>
      <c r="T186" s="11"/>
      <c r="U186" s="21"/>
      <c r="V186" s="21"/>
      <c r="W186" s="21"/>
      <c r="AH186" s="19"/>
    </row>
    <row r="187" spans="2:34" s="20" customFormat="1" ht="16" x14ac:dyDescent="0.2">
      <c r="B187" s="39"/>
      <c r="C187" s="18"/>
      <c r="D187" s="36"/>
      <c r="E187" s="21"/>
      <c r="F187" s="18"/>
      <c r="Q187" s="19"/>
      <c r="R187" s="19"/>
      <c r="S187" s="21"/>
      <c r="T187" s="11"/>
      <c r="U187" s="21"/>
      <c r="V187" s="21"/>
      <c r="W187" s="21"/>
      <c r="AH187" s="19"/>
    </row>
    <row r="188" spans="2:34" s="20" customFormat="1" ht="16" x14ac:dyDescent="0.2">
      <c r="B188" s="39"/>
      <c r="C188" s="18"/>
      <c r="D188" s="36"/>
      <c r="E188" s="21"/>
      <c r="F188" s="18"/>
      <c r="Q188" s="19"/>
      <c r="R188" s="19"/>
      <c r="S188" s="21"/>
      <c r="T188" s="11"/>
      <c r="U188" s="21"/>
      <c r="V188" s="21"/>
      <c r="W188" s="21"/>
      <c r="AH188" s="19"/>
    </row>
    <row r="189" spans="2:34" s="20" customFormat="1" ht="16" x14ac:dyDescent="0.2">
      <c r="B189" s="39"/>
      <c r="C189" s="18"/>
      <c r="D189" s="36"/>
      <c r="E189" s="21"/>
      <c r="F189" s="18"/>
      <c r="Q189" s="19"/>
      <c r="R189" s="19"/>
      <c r="S189" s="21"/>
      <c r="T189" s="11"/>
      <c r="U189" s="21"/>
      <c r="V189" s="21"/>
      <c r="W189" s="21"/>
      <c r="AH189" s="19"/>
    </row>
    <row r="190" spans="2:34" s="20" customFormat="1" ht="16" x14ac:dyDescent="0.2">
      <c r="B190" s="39"/>
      <c r="C190" s="18"/>
      <c r="D190" s="36"/>
      <c r="E190" s="21"/>
      <c r="F190" s="18"/>
      <c r="Q190" s="19"/>
      <c r="R190" s="19"/>
      <c r="S190" s="21"/>
      <c r="T190" s="11"/>
      <c r="U190" s="21"/>
      <c r="V190" s="21"/>
      <c r="W190" s="21"/>
      <c r="AH190" s="19"/>
    </row>
    <row r="191" spans="2:34" s="20" customFormat="1" ht="16" x14ac:dyDescent="0.2">
      <c r="B191" s="39"/>
      <c r="C191" s="18"/>
      <c r="D191" s="36"/>
      <c r="E191" s="21"/>
      <c r="F191" s="18"/>
      <c r="Q191" s="19"/>
      <c r="R191" s="19"/>
      <c r="S191" s="21"/>
      <c r="T191" s="11"/>
      <c r="U191" s="21"/>
      <c r="V191" s="21"/>
      <c r="W191" s="21"/>
      <c r="AH191" s="19"/>
    </row>
    <row r="192" spans="2:34" s="20" customFormat="1" ht="16" x14ac:dyDescent="0.2">
      <c r="B192" s="39"/>
      <c r="C192" s="18"/>
      <c r="D192" s="36"/>
      <c r="E192" s="21"/>
      <c r="F192" s="18"/>
      <c r="Q192" s="19"/>
      <c r="R192" s="19"/>
      <c r="S192" s="21"/>
      <c r="T192" s="11"/>
      <c r="U192" s="21"/>
      <c r="V192" s="21"/>
      <c r="W192" s="21"/>
      <c r="AH192" s="19"/>
    </row>
    <row r="193" spans="2:34" s="20" customFormat="1" ht="16" x14ac:dyDescent="0.2">
      <c r="B193" s="39"/>
      <c r="C193" s="18"/>
      <c r="D193" s="36"/>
      <c r="E193" s="21"/>
      <c r="F193" s="18"/>
      <c r="Q193" s="19"/>
      <c r="R193" s="19"/>
      <c r="S193" s="21"/>
      <c r="T193" s="11"/>
      <c r="U193" s="21"/>
      <c r="V193" s="21"/>
      <c r="W193" s="21"/>
      <c r="AH193" s="19"/>
    </row>
    <row r="194" spans="2:34" s="20" customFormat="1" ht="16" x14ac:dyDescent="0.2">
      <c r="B194" s="39"/>
      <c r="C194" s="18"/>
      <c r="D194" s="36"/>
      <c r="E194" s="21"/>
      <c r="F194" s="18"/>
      <c r="Q194" s="19"/>
      <c r="R194" s="19"/>
      <c r="S194" s="21"/>
      <c r="T194" s="11"/>
      <c r="U194" s="21"/>
      <c r="V194" s="21"/>
      <c r="W194" s="21"/>
      <c r="AH194" s="19"/>
    </row>
    <row r="195" spans="2:34" s="20" customFormat="1" ht="16" x14ac:dyDescent="0.2">
      <c r="B195" s="39"/>
      <c r="C195" s="18"/>
      <c r="D195" s="36"/>
      <c r="E195" s="21"/>
      <c r="F195" s="18"/>
      <c r="Q195" s="19"/>
      <c r="R195" s="19"/>
      <c r="S195" s="21"/>
      <c r="T195" s="11"/>
      <c r="U195" s="21"/>
      <c r="V195" s="21"/>
      <c r="W195" s="21"/>
      <c r="AH195" s="19"/>
    </row>
    <row r="196" spans="2:34" s="20" customFormat="1" ht="16" x14ac:dyDescent="0.2">
      <c r="B196" s="39"/>
      <c r="C196" s="18"/>
      <c r="D196" s="36"/>
      <c r="E196" s="21"/>
      <c r="F196" s="18"/>
      <c r="Q196" s="19"/>
      <c r="R196" s="19"/>
      <c r="S196" s="21"/>
      <c r="T196" s="11"/>
      <c r="U196" s="21"/>
      <c r="V196" s="21"/>
      <c r="W196" s="21"/>
      <c r="AH196" s="19"/>
    </row>
    <row r="197" spans="2:34" s="20" customFormat="1" ht="16" x14ac:dyDescent="0.2">
      <c r="B197" s="39"/>
      <c r="C197" s="18"/>
      <c r="D197" s="36"/>
      <c r="E197" s="21"/>
      <c r="F197" s="18"/>
      <c r="Q197" s="19"/>
      <c r="R197" s="19"/>
      <c r="S197" s="21"/>
      <c r="T197" s="11"/>
      <c r="U197" s="21"/>
      <c r="V197" s="21"/>
      <c r="W197" s="21"/>
      <c r="AH197" s="19"/>
    </row>
    <row r="198" spans="2:34" s="20" customFormat="1" ht="16" x14ac:dyDescent="0.2">
      <c r="B198" s="39"/>
      <c r="C198" s="18"/>
      <c r="D198" s="36"/>
      <c r="E198" s="21"/>
      <c r="F198" s="18"/>
      <c r="Q198" s="19"/>
      <c r="R198" s="19"/>
      <c r="S198" s="21"/>
      <c r="T198" s="11"/>
      <c r="U198" s="21"/>
      <c r="V198" s="21"/>
      <c r="W198" s="21"/>
      <c r="AH198" s="19"/>
    </row>
    <row r="199" spans="2:34" s="20" customFormat="1" ht="16" x14ac:dyDescent="0.2">
      <c r="B199" s="39"/>
      <c r="C199" s="18"/>
      <c r="D199" s="36"/>
      <c r="E199" s="21"/>
      <c r="F199" s="18"/>
      <c r="Q199" s="19"/>
      <c r="R199" s="19"/>
      <c r="S199" s="21"/>
      <c r="T199" s="11"/>
      <c r="U199" s="21"/>
      <c r="V199" s="21"/>
      <c r="W199" s="21"/>
      <c r="AH199" s="19"/>
    </row>
    <row r="200" spans="2:34" s="20" customFormat="1" ht="16" x14ac:dyDescent="0.2">
      <c r="B200" s="39"/>
      <c r="C200" s="18"/>
      <c r="D200" s="36"/>
      <c r="E200" s="21"/>
      <c r="F200" s="18"/>
      <c r="Q200" s="19"/>
      <c r="R200" s="19"/>
      <c r="S200" s="21"/>
      <c r="T200" s="11"/>
      <c r="U200" s="21"/>
      <c r="V200" s="21"/>
      <c r="W200" s="21"/>
      <c r="AH200" s="19"/>
    </row>
    <row r="201" spans="2:34" s="20" customFormat="1" ht="16" x14ac:dyDescent="0.2">
      <c r="B201" s="39"/>
      <c r="C201" s="18"/>
      <c r="D201" s="36"/>
      <c r="E201" s="21"/>
      <c r="F201" s="18"/>
      <c r="Q201" s="19"/>
      <c r="R201" s="19"/>
      <c r="S201" s="21"/>
      <c r="T201" s="11"/>
      <c r="U201" s="21"/>
      <c r="V201" s="21"/>
      <c r="W201" s="21"/>
      <c r="AH201" s="19"/>
    </row>
    <row r="202" spans="2:34" s="20" customFormat="1" ht="16" x14ac:dyDescent="0.2">
      <c r="B202" s="39"/>
      <c r="C202" s="18"/>
      <c r="D202" s="36"/>
      <c r="E202" s="21"/>
      <c r="F202" s="18"/>
      <c r="Q202" s="19"/>
      <c r="R202" s="19"/>
      <c r="S202" s="21"/>
      <c r="T202" s="11"/>
      <c r="U202" s="21"/>
      <c r="V202" s="21"/>
      <c r="W202" s="21"/>
      <c r="AH202" s="19"/>
    </row>
    <row r="203" spans="2:34" s="20" customFormat="1" ht="16" x14ac:dyDescent="0.2">
      <c r="B203" s="39"/>
      <c r="C203" s="18"/>
      <c r="D203" s="36"/>
      <c r="E203" s="21"/>
      <c r="F203" s="18"/>
      <c r="Q203" s="19"/>
      <c r="R203" s="19"/>
      <c r="S203" s="21"/>
      <c r="T203" s="11"/>
      <c r="U203" s="21"/>
      <c r="V203" s="21"/>
      <c r="W203" s="21"/>
      <c r="AH203" s="19"/>
    </row>
    <row r="204" spans="2:34" s="20" customFormat="1" ht="16" x14ac:dyDescent="0.2">
      <c r="B204" s="39"/>
      <c r="C204" s="18"/>
      <c r="D204" s="36"/>
      <c r="E204" s="21"/>
      <c r="F204" s="18"/>
      <c r="Q204" s="19"/>
      <c r="R204" s="19"/>
      <c r="S204" s="21"/>
      <c r="T204" s="11"/>
      <c r="U204" s="21"/>
      <c r="V204" s="21"/>
      <c r="W204" s="21"/>
      <c r="AH204" s="19"/>
    </row>
    <row r="205" spans="2:34" s="20" customFormat="1" ht="16" x14ac:dyDescent="0.2">
      <c r="B205" s="39"/>
      <c r="C205" s="18"/>
      <c r="D205" s="36"/>
      <c r="E205" s="21"/>
      <c r="F205" s="18"/>
      <c r="Q205" s="19"/>
      <c r="R205" s="19"/>
      <c r="S205" s="21"/>
      <c r="T205" s="11"/>
      <c r="U205" s="21"/>
      <c r="V205" s="21"/>
      <c r="W205" s="21"/>
      <c r="AH205" s="19"/>
    </row>
    <row r="206" spans="2:34" s="20" customFormat="1" ht="16" x14ac:dyDescent="0.2">
      <c r="B206" s="39"/>
      <c r="C206" s="18"/>
      <c r="D206" s="36"/>
      <c r="E206" s="21"/>
      <c r="F206" s="18"/>
      <c r="Q206" s="19"/>
      <c r="R206" s="19"/>
      <c r="S206" s="21"/>
      <c r="T206" s="11"/>
      <c r="U206" s="21"/>
      <c r="V206" s="21"/>
      <c r="W206" s="21"/>
      <c r="AH206" s="19"/>
    </row>
    <row r="207" spans="2:34" s="20" customFormat="1" ht="16" x14ac:dyDescent="0.2">
      <c r="B207" s="39"/>
      <c r="C207" s="18"/>
      <c r="D207" s="36"/>
      <c r="E207" s="21"/>
      <c r="F207" s="18"/>
      <c r="Q207" s="19"/>
      <c r="R207" s="19"/>
      <c r="S207" s="21"/>
      <c r="T207" s="11"/>
      <c r="U207" s="21"/>
      <c r="V207" s="21"/>
      <c r="W207" s="21"/>
      <c r="AH207" s="19"/>
    </row>
    <row r="208" spans="2:34" s="20" customFormat="1" ht="16" x14ac:dyDescent="0.2">
      <c r="B208" s="39"/>
      <c r="C208" s="18"/>
      <c r="D208" s="36"/>
      <c r="E208" s="21"/>
      <c r="F208" s="18"/>
      <c r="Q208" s="19"/>
      <c r="R208" s="19"/>
      <c r="S208" s="21"/>
      <c r="T208" s="11"/>
      <c r="U208" s="21"/>
      <c r="V208" s="21"/>
      <c r="W208" s="21"/>
      <c r="AH208" s="19"/>
    </row>
    <row r="209" spans="2:34" s="20" customFormat="1" ht="16" x14ac:dyDescent="0.2">
      <c r="B209" s="39"/>
      <c r="C209" s="18"/>
      <c r="D209" s="36"/>
      <c r="E209" s="21"/>
      <c r="F209" s="18"/>
      <c r="Q209" s="19"/>
      <c r="R209" s="19"/>
      <c r="S209" s="21"/>
      <c r="T209" s="11"/>
      <c r="U209" s="21"/>
      <c r="V209" s="21"/>
      <c r="W209" s="21"/>
      <c r="AH209" s="19"/>
    </row>
    <row r="210" spans="2:34" s="20" customFormat="1" ht="16" x14ac:dyDescent="0.2">
      <c r="B210" s="39"/>
      <c r="C210" s="18"/>
      <c r="D210" s="36"/>
      <c r="E210" s="21"/>
      <c r="F210" s="18"/>
      <c r="Q210" s="19"/>
      <c r="R210" s="19"/>
      <c r="S210" s="21"/>
      <c r="T210" s="11"/>
      <c r="U210" s="21"/>
      <c r="V210" s="21"/>
      <c r="W210" s="21"/>
      <c r="AH210" s="19"/>
    </row>
    <row r="211" spans="2:34" s="20" customFormat="1" ht="16" x14ac:dyDescent="0.2">
      <c r="B211" s="39"/>
      <c r="C211" s="18"/>
      <c r="D211" s="36"/>
      <c r="E211" s="21"/>
      <c r="F211" s="18"/>
      <c r="Q211" s="19"/>
      <c r="R211" s="19"/>
      <c r="S211" s="21"/>
      <c r="T211" s="11"/>
      <c r="U211" s="21"/>
      <c r="V211" s="21"/>
      <c r="W211" s="21"/>
      <c r="AH211" s="19"/>
    </row>
    <row r="212" spans="2:34" s="20" customFormat="1" ht="16" x14ac:dyDescent="0.2">
      <c r="B212" s="39"/>
      <c r="C212" s="18"/>
      <c r="D212" s="36"/>
      <c r="E212" s="21"/>
      <c r="F212" s="18"/>
      <c r="Q212" s="19"/>
      <c r="R212" s="19"/>
      <c r="S212" s="21"/>
      <c r="T212" s="11"/>
      <c r="U212" s="21"/>
      <c r="V212" s="21"/>
      <c r="W212" s="21"/>
      <c r="AH212" s="19"/>
    </row>
    <row r="213" spans="2:34" s="20" customFormat="1" ht="16" x14ac:dyDescent="0.2">
      <c r="B213" s="39"/>
      <c r="C213" s="18"/>
      <c r="D213" s="36"/>
      <c r="E213" s="21"/>
      <c r="F213" s="18"/>
      <c r="Q213" s="19"/>
      <c r="R213" s="19"/>
      <c r="S213" s="21"/>
      <c r="T213" s="11"/>
      <c r="U213" s="21"/>
      <c r="V213" s="21"/>
      <c r="W213" s="21"/>
      <c r="AH213" s="19"/>
    </row>
    <row r="214" spans="2:34" s="20" customFormat="1" ht="16" x14ac:dyDescent="0.2">
      <c r="B214" s="39"/>
      <c r="C214" s="18"/>
      <c r="D214" s="36"/>
      <c r="E214" s="21"/>
      <c r="F214" s="18"/>
      <c r="Q214" s="19"/>
      <c r="R214" s="19"/>
      <c r="S214" s="21"/>
      <c r="T214" s="11"/>
      <c r="U214" s="21"/>
      <c r="V214" s="21"/>
      <c r="W214" s="21"/>
      <c r="AH214" s="19"/>
    </row>
    <row r="215" spans="2:34" s="20" customFormat="1" ht="16" x14ac:dyDescent="0.2">
      <c r="B215" s="39"/>
      <c r="C215" s="18"/>
      <c r="D215" s="36"/>
      <c r="E215" s="21"/>
      <c r="F215" s="18"/>
      <c r="Q215" s="19"/>
      <c r="R215" s="19"/>
      <c r="S215" s="21"/>
      <c r="T215" s="11"/>
      <c r="U215" s="21"/>
      <c r="V215" s="21"/>
      <c r="W215" s="21"/>
      <c r="AH215" s="19"/>
    </row>
    <row r="216" spans="2:34" s="20" customFormat="1" ht="16" x14ac:dyDescent="0.2">
      <c r="B216" s="39"/>
      <c r="C216" s="18"/>
      <c r="D216" s="36"/>
      <c r="E216" s="21"/>
      <c r="F216" s="18"/>
      <c r="Q216" s="19"/>
      <c r="R216" s="19"/>
      <c r="S216" s="21"/>
      <c r="T216" s="11"/>
      <c r="U216" s="21"/>
      <c r="V216" s="21"/>
      <c r="W216" s="21"/>
      <c r="AH216" s="19"/>
    </row>
    <row r="217" spans="2:34" s="20" customFormat="1" ht="16" x14ac:dyDescent="0.2">
      <c r="B217" s="39"/>
      <c r="C217" s="18"/>
      <c r="D217" s="36"/>
      <c r="E217" s="21"/>
      <c r="F217" s="18"/>
      <c r="Q217" s="19"/>
      <c r="R217" s="19"/>
      <c r="S217" s="21"/>
      <c r="T217" s="11"/>
      <c r="U217" s="21"/>
      <c r="V217" s="21"/>
      <c r="W217" s="21"/>
      <c r="AH217" s="19"/>
    </row>
    <row r="218" spans="2:34" s="20" customFormat="1" ht="16" x14ac:dyDescent="0.2">
      <c r="B218" s="39"/>
      <c r="C218" s="18"/>
      <c r="D218" s="36"/>
      <c r="E218" s="21"/>
      <c r="F218" s="18"/>
      <c r="Q218" s="19"/>
      <c r="R218" s="19"/>
      <c r="S218" s="21"/>
      <c r="T218" s="11"/>
      <c r="U218" s="21"/>
      <c r="V218" s="21"/>
      <c r="W218" s="21"/>
      <c r="AH218" s="19"/>
    </row>
    <row r="219" spans="2:34" s="20" customFormat="1" ht="16" x14ac:dyDescent="0.2">
      <c r="B219" s="39"/>
      <c r="C219" s="18"/>
      <c r="D219" s="36"/>
      <c r="E219" s="21"/>
      <c r="F219" s="18"/>
      <c r="Q219" s="19"/>
      <c r="R219" s="19"/>
      <c r="S219" s="21"/>
      <c r="T219" s="11"/>
      <c r="U219" s="21"/>
      <c r="V219" s="21"/>
      <c r="W219" s="21"/>
      <c r="AH219" s="19"/>
    </row>
    <row r="220" spans="2:34" s="20" customFormat="1" ht="16" x14ac:dyDescent="0.2">
      <c r="B220" s="39"/>
      <c r="C220" s="18"/>
      <c r="D220" s="36"/>
      <c r="E220" s="21"/>
      <c r="F220" s="18"/>
      <c r="Q220" s="19"/>
      <c r="R220" s="19"/>
      <c r="S220" s="21"/>
      <c r="T220" s="11"/>
      <c r="U220" s="21"/>
      <c r="V220" s="21"/>
      <c r="W220" s="21"/>
      <c r="AH220" s="19"/>
    </row>
    <row r="221" spans="2:34" s="20" customFormat="1" ht="16" x14ac:dyDescent="0.2">
      <c r="B221" s="39"/>
      <c r="C221" s="18"/>
      <c r="D221" s="36"/>
      <c r="E221" s="21"/>
      <c r="F221" s="18"/>
      <c r="Q221" s="19"/>
      <c r="R221" s="19"/>
      <c r="S221" s="21"/>
      <c r="T221" s="11"/>
      <c r="U221" s="21"/>
      <c r="V221" s="21"/>
      <c r="W221" s="21"/>
      <c r="AH221" s="19"/>
    </row>
    <row r="222" spans="2:34" s="20" customFormat="1" ht="16" x14ac:dyDescent="0.2">
      <c r="B222" s="39"/>
      <c r="C222" s="18"/>
      <c r="D222" s="36"/>
      <c r="E222" s="21"/>
      <c r="F222" s="18"/>
      <c r="Q222" s="19"/>
      <c r="R222" s="19"/>
      <c r="S222" s="21"/>
      <c r="T222" s="11"/>
      <c r="U222" s="21"/>
      <c r="V222" s="21"/>
      <c r="W222" s="21"/>
      <c r="AH222" s="19"/>
    </row>
    <row r="223" spans="2:34" s="20" customFormat="1" ht="16" x14ac:dyDescent="0.2">
      <c r="B223" s="39"/>
      <c r="C223" s="18"/>
      <c r="D223" s="36"/>
      <c r="E223" s="21"/>
      <c r="F223" s="18"/>
      <c r="Q223" s="19"/>
      <c r="R223" s="19"/>
      <c r="S223" s="21"/>
      <c r="T223" s="11"/>
      <c r="U223" s="21"/>
      <c r="V223" s="21"/>
      <c r="W223" s="21"/>
      <c r="AH223" s="19"/>
    </row>
    <row r="224" spans="2:34" s="20" customFormat="1" ht="16" x14ac:dyDescent="0.2">
      <c r="B224" s="39"/>
      <c r="C224" s="18"/>
      <c r="D224" s="36"/>
      <c r="E224" s="21"/>
      <c r="F224" s="18"/>
      <c r="Q224" s="19"/>
      <c r="R224" s="19"/>
      <c r="S224" s="21"/>
      <c r="T224" s="11"/>
      <c r="U224" s="21"/>
      <c r="V224" s="21"/>
      <c r="W224" s="21"/>
      <c r="AH224" s="19"/>
    </row>
    <row r="225" spans="2:34" s="20" customFormat="1" ht="16" x14ac:dyDescent="0.2">
      <c r="B225" s="39"/>
      <c r="C225" s="18"/>
      <c r="D225" s="36"/>
      <c r="E225" s="21"/>
      <c r="F225" s="18"/>
      <c r="Q225" s="19"/>
      <c r="R225" s="19"/>
      <c r="S225" s="21"/>
      <c r="T225" s="11"/>
      <c r="U225" s="21"/>
      <c r="V225" s="21"/>
      <c r="W225" s="21"/>
      <c r="AH225" s="19"/>
    </row>
    <row r="226" spans="2:34" s="20" customFormat="1" ht="16" x14ac:dyDescent="0.2">
      <c r="B226" s="39"/>
      <c r="C226" s="18"/>
      <c r="D226" s="36"/>
      <c r="E226" s="21"/>
      <c r="F226" s="18"/>
      <c r="Q226" s="19"/>
      <c r="R226" s="19"/>
      <c r="S226" s="21"/>
      <c r="T226" s="11"/>
      <c r="U226" s="21"/>
      <c r="V226" s="21"/>
      <c r="W226" s="21"/>
      <c r="AH226" s="19"/>
    </row>
    <row r="227" spans="2:34" s="20" customFormat="1" ht="16" x14ac:dyDescent="0.2">
      <c r="B227" s="39"/>
      <c r="C227" s="18"/>
      <c r="D227" s="36"/>
      <c r="E227" s="21"/>
      <c r="F227" s="18"/>
      <c r="Q227" s="19"/>
      <c r="R227" s="19"/>
      <c r="S227" s="21"/>
      <c r="T227" s="11"/>
      <c r="U227" s="21"/>
      <c r="V227" s="21"/>
      <c r="W227" s="21"/>
      <c r="AH227" s="19"/>
    </row>
    <row r="228" spans="2:34" s="20" customFormat="1" ht="16" x14ac:dyDescent="0.2">
      <c r="B228" s="39"/>
      <c r="C228" s="18"/>
      <c r="D228" s="36"/>
      <c r="E228" s="21"/>
      <c r="F228" s="18"/>
      <c r="Q228" s="19"/>
      <c r="R228" s="19"/>
      <c r="S228" s="21"/>
      <c r="T228" s="11"/>
      <c r="U228" s="21"/>
      <c r="V228" s="21"/>
      <c r="W228" s="21"/>
      <c r="AH228" s="19"/>
    </row>
    <row r="229" spans="2:34" s="20" customFormat="1" ht="16" x14ac:dyDescent="0.2">
      <c r="B229" s="39"/>
      <c r="C229" s="18"/>
      <c r="D229" s="36"/>
      <c r="E229" s="21"/>
      <c r="F229" s="18"/>
      <c r="Q229" s="19"/>
      <c r="R229" s="19"/>
      <c r="S229" s="21"/>
      <c r="T229" s="11"/>
      <c r="U229" s="21"/>
      <c r="V229" s="21"/>
      <c r="W229" s="21"/>
      <c r="AH229" s="19"/>
    </row>
    <row r="230" spans="2:34" s="20" customFormat="1" ht="16" x14ac:dyDescent="0.2">
      <c r="B230" s="39"/>
      <c r="C230" s="18"/>
      <c r="D230" s="36"/>
      <c r="E230" s="21"/>
      <c r="F230" s="18"/>
      <c r="Q230" s="19"/>
      <c r="R230" s="19"/>
      <c r="S230" s="21"/>
      <c r="T230" s="11"/>
      <c r="U230" s="21"/>
      <c r="V230" s="21"/>
      <c r="W230" s="21"/>
      <c r="AH230" s="19"/>
    </row>
    <row r="231" spans="2:34" s="20" customFormat="1" ht="16" x14ac:dyDescent="0.2">
      <c r="B231" s="39"/>
      <c r="C231" s="18"/>
      <c r="D231" s="36"/>
      <c r="E231" s="21"/>
      <c r="F231" s="18"/>
      <c r="Q231" s="19"/>
      <c r="R231" s="19"/>
      <c r="S231" s="21"/>
      <c r="T231" s="11"/>
      <c r="U231" s="21"/>
      <c r="V231" s="21"/>
      <c r="W231" s="21"/>
      <c r="AH231" s="19"/>
    </row>
    <row r="232" spans="2:34" s="20" customFormat="1" ht="16" x14ac:dyDescent="0.2">
      <c r="B232" s="39"/>
      <c r="C232" s="18"/>
      <c r="D232" s="36"/>
      <c r="E232" s="21"/>
      <c r="F232" s="18"/>
      <c r="Q232" s="19"/>
      <c r="R232" s="19"/>
      <c r="S232" s="21"/>
      <c r="T232" s="11"/>
      <c r="U232" s="21"/>
      <c r="V232" s="21"/>
      <c r="W232" s="21"/>
      <c r="AH232" s="19"/>
    </row>
    <row r="233" spans="2:34" s="20" customFormat="1" ht="16" x14ac:dyDescent="0.2">
      <c r="B233" s="39"/>
      <c r="C233" s="18"/>
      <c r="D233" s="36"/>
      <c r="E233" s="21"/>
      <c r="F233" s="18"/>
      <c r="Q233" s="19"/>
      <c r="R233" s="19"/>
      <c r="S233" s="21"/>
      <c r="T233" s="11"/>
      <c r="U233" s="21"/>
      <c r="V233" s="21"/>
      <c r="W233" s="21"/>
      <c r="AH233" s="19"/>
    </row>
    <row r="234" spans="2:34" s="20" customFormat="1" ht="16" x14ac:dyDescent="0.2">
      <c r="B234" s="39"/>
      <c r="C234" s="18"/>
      <c r="D234" s="36"/>
      <c r="E234" s="21"/>
      <c r="F234" s="18"/>
      <c r="Q234" s="19"/>
      <c r="R234" s="19"/>
      <c r="S234" s="21"/>
      <c r="T234" s="11"/>
      <c r="U234" s="21"/>
      <c r="V234" s="21"/>
      <c r="W234" s="21"/>
      <c r="AH234" s="19"/>
    </row>
    <row r="235" spans="2:34" s="20" customFormat="1" ht="16" x14ac:dyDescent="0.2">
      <c r="B235" s="39"/>
      <c r="C235" s="18"/>
      <c r="D235" s="36"/>
      <c r="E235" s="21"/>
      <c r="F235" s="18"/>
      <c r="Q235" s="19"/>
      <c r="R235" s="19"/>
      <c r="S235" s="21"/>
      <c r="T235" s="11"/>
      <c r="U235" s="21"/>
      <c r="V235" s="21"/>
      <c r="W235" s="21"/>
      <c r="AH235" s="19"/>
    </row>
    <row r="236" spans="2:34" s="20" customFormat="1" ht="16" x14ac:dyDescent="0.2">
      <c r="B236" s="39"/>
      <c r="C236" s="18"/>
      <c r="D236" s="36"/>
      <c r="E236" s="21"/>
      <c r="F236" s="18"/>
      <c r="Q236" s="19"/>
      <c r="R236" s="19"/>
      <c r="S236" s="21"/>
      <c r="T236" s="11"/>
      <c r="U236" s="21"/>
      <c r="V236" s="21"/>
      <c r="W236" s="21"/>
      <c r="AH236" s="19"/>
    </row>
    <row r="237" spans="2:34" s="20" customFormat="1" ht="16" x14ac:dyDescent="0.2">
      <c r="B237" s="39"/>
      <c r="C237" s="18"/>
      <c r="D237" s="36"/>
      <c r="E237" s="21"/>
      <c r="F237" s="18"/>
      <c r="Q237" s="19"/>
      <c r="R237" s="19"/>
      <c r="S237" s="21"/>
      <c r="T237" s="11"/>
      <c r="U237" s="21"/>
      <c r="V237" s="21"/>
      <c r="W237" s="21"/>
      <c r="AH237" s="19"/>
    </row>
    <row r="238" spans="2:34" s="20" customFormat="1" ht="16" x14ac:dyDescent="0.2">
      <c r="B238" s="39"/>
      <c r="C238" s="18"/>
      <c r="D238" s="36"/>
      <c r="E238" s="21"/>
      <c r="F238" s="18"/>
      <c r="Q238" s="19"/>
      <c r="R238" s="19"/>
      <c r="S238" s="21"/>
      <c r="T238" s="11"/>
      <c r="U238" s="21"/>
      <c r="V238" s="21"/>
      <c r="W238" s="21"/>
      <c r="AH238" s="19"/>
    </row>
    <row r="239" spans="2:34" s="20" customFormat="1" ht="16" x14ac:dyDescent="0.2">
      <c r="B239" s="39"/>
      <c r="C239" s="18"/>
      <c r="D239" s="36"/>
      <c r="E239" s="21"/>
      <c r="F239" s="18"/>
      <c r="Q239" s="19"/>
      <c r="R239" s="19"/>
      <c r="S239" s="21"/>
      <c r="T239" s="11"/>
      <c r="U239" s="21"/>
      <c r="V239" s="21"/>
      <c r="W239" s="21"/>
      <c r="AH239" s="19"/>
    </row>
    <row r="240" spans="2:34" s="20" customFormat="1" ht="16" x14ac:dyDescent="0.2">
      <c r="B240" s="39"/>
      <c r="C240" s="18"/>
      <c r="D240" s="36"/>
      <c r="E240" s="21"/>
      <c r="F240" s="18"/>
      <c r="Q240" s="19"/>
      <c r="R240" s="19"/>
      <c r="S240" s="21"/>
      <c r="T240" s="11"/>
      <c r="U240" s="21"/>
      <c r="V240" s="21"/>
      <c r="W240" s="21"/>
      <c r="AH240" s="19"/>
    </row>
    <row r="241" spans="2:34" s="20" customFormat="1" ht="16" x14ac:dyDescent="0.2">
      <c r="B241" s="39"/>
      <c r="C241" s="18"/>
      <c r="D241" s="36"/>
      <c r="E241" s="21"/>
      <c r="F241" s="18"/>
      <c r="Q241" s="19"/>
      <c r="R241" s="19"/>
      <c r="S241" s="21"/>
      <c r="T241" s="11"/>
      <c r="U241" s="21"/>
      <c r="V241" s="21"/>
      <c r="W241" s="21"/>
      <c r="AH241" s="19"/>
    </row>
    <row r="242" spans="2:34" s="20" customFormat="1" ht="16" x14ac:dyDescent="0.2">
      <c r="B242" s="39"/>
      <c r="C242" s="18"/>
      <c r="D242" s="36"/>
      <c r="E242" s="21"/>
      <c r="F242" s="18"/>
      <c r="Q242" s="19"/>
      <c r="R242" s="19"/>
      <c r="S242" s="21"/>
      <c r="T242" s="11"/>
      <c r="U242" s="21"/>
      <c r="V242" s="21"/>
      <c r="W242" s="21"/>
      <c r="AH242" s="19"/>
    </row>
    <row r="243" spans="2:34" s="20" customFormat="1" ht="16" x14ac:dyDescent="0.2">
      <c r="B243" s="39"/>
      <c r="C243" s="18"/>
      <c r="D243" s="36"/>
      <c r="E243" s="21"/>
      <c r="F243" s="18"/>
      <c r="Q243" s="19"/>
      <c r="R243" s="19"/>
      <c r="S243" s="21"/>
      <c r="T243" s="11"/>
      <c r="U243" s="21"/>
      <c r="V243" s="21"/>
      <c r="W243" s="21"/>
      <c r="AH243" s="19"/>
    </row>
    <row r="244" spans="2:34" s="20" customFormat="1" ht="16" x14ac:dyDescent="0.2">
      <c r="B244" s="39"/>
      <c r="C244" s="18"/>
      <c r="D244" s="36"/>
      <c r="E244" s="21"/>
      <c r="F244" s="18"/>
      <c r="Q244" s="19"/>
      <c r="R244" s="19"/>
      <c r="S244" s="21"/>
      <c r="T244" s="11"/>
      <c r="U244" s="21"/>
      <c r="V244" s="21"/>
      <c r="W244" s="21"/>
      <c r="AH244" s="19"/>
    </row>
    <row r="245" spans="2:34" s="20" customFormat="1" ht="16" x14ac:dyDescent="0.2">
      <c r="B245" s="39"/>
      <c r="C245" s="18"/>
      <c r="D245" s="36"/>
      <c r="E245" s="21"/>
      <c r="F245" s="18"/>
      <c r="Q245" s="19"/>
      <c r="R245" s="19"/>
      <c r="S245" s="21"/>
      <c r="T245" s="11"/>
      <c r="U245" s="21"/>
      <c r="V245" s="21"/>
      <c r="W245" s="21"/>
      <c r="AH245" s="19"/>
    </row>
    <row r="246" spans="2:34" s="20" customFormat="1" ht="16" x14ac:dyDescent="0.2">
      <c r="B246" s="39"/>
      <c r="C246" s="18"/>
      <c r="D246" s="36"/>
      <c r="E246" s="21"/>
      <c r="F246" s="18"/>
      <c r="Q246" s="19"/>
      <c r="R246" s="19"/>
      <c r="S246" s="21"/>
      <c r="T246" s="11"/>
      <c r="U246" s="21"/>
      <c r="V246" s="21"/>
      <c r="W246" s="21"/>
      <c r="AH246" s="19"/>
    </row>
    <row r="247" spans="2:34" s="20" customFormat="1" ht="16" x14ac:dyDescent="0.2">
      <c r="B247" s="39"/>
      <c r="C247" s="18"/>
      <c r="D247" s="36"/>
      <c r="E247" s="21"/>
      <c r="F247" s="18"/>
      <c r="Q247" s="19"/>
      <c r="R247" s="19"/>
      <c r="S247" s="21"/>
      <c r="T247" s="11"/>
      <c r="U247" s="21"/>
      <c r="V247" s="21"/>
      <c r="W247" s="21"/>
      <c r="AH247" s="19"/>
    </row>
    <row r="248" spans="2:34" s="20" customFormat="1" ht="16" x14ac:dyDescent="0.2">
      <c r="B248" s="39"/>
      <c r="C248" s="18"/>
      <c r="D248" s="36"/>
      <c r="E248" s="21"/>
      <c r="F248" s="18"/>
      <c r="Q248" s="19"/>
      <c r="R248" s="19"/>
      <c r="S248" s="21"/>
      <c r="T248" s="11"/>
      <c r="U248" s="21"/>
      <c r="V248" s="21"/>
      <c r="W248" s="21"/>
      <c r="AH248" s="19"/>
    </row>
    <row r="249" spans="2:34" s="20" customFormat="1" ht="16" x14ac:dyDescent="0.2">
      <c r="B249" s="39"/>
      <c r="C249" s="18"/>
      <c r="D249" s="36"/>
      <c r="E249" s="21"/>
      <c r="F249" s="18"/>
      <c r="Q249" s="19"/>
      <c r="R249" s="19"/>
      <c r="S249" s="21"/>
      <c r="T249" s="11"/>
      <c r="U249" s="21"/>
      <c r="V249" s="21"/>
      <c r="W249" s="21"/>
      <c r="AH249" s="19"/>
    </row>
    <row r="250" spans="2:34" s="20" customFormat="1" ht="16" x14ac:dyDescent="0.2">
      <c r="B250" s="39"/>
      <c r="C250" s="18"/>
      <c r="D250" s="36"/>
      <c r="E250" s="21"/>
      <c r="F250" s="18"/>
      <c r="Q250" s="19"/>
      <c r="R250" s="19"/>
      <c r="S250" s="21"/>
      <c r="T250" s="11"/>
      <c r="U250" s="21"/>
      <c r="V250" s="21"/>
      <c r="W250" s="21"/>
      <c r="AH250" s="19"/>
    </row>
    <row r="251" spans="2:34" s="20" customFormat="1" ht="16" x14ac:dyDescent="0.2">
      <c r="B251" s="39"/>
      <c r="C251" s="18"/>
      <c r="D251" s="36"/>
      <c r="E251" s="21"/>
      <c r="F251" s="18"/>
      <c r="Q251" s="19"/>
      <c r="R251" s="19"/>
      <c r="S251" s="21"/>
      <c r="T251" s="11"/>
      <c r="U251" s="21"/>
      <c r="V251" s="21"/>
      <c r="W251" s="21"/>
      <c r="AH251" s="19"/>
    </row>
    <row r="252" spans="2:34" s="20" customFormat="1" ht="16" x14ac:dyDescent="0.2">
      <c r="B252" s="39"/>
      <c r="C252" s="18"/>
      <c r="D252" s="36"/>
      <c r="E252" s="21"/>
      <c r="F252" s="18"/>
      <c r="Q252" s="19"/>
      <c r="R252" s="19"/>
      <c r="S252" s="21"/>
      <c r="T252" s="11"/>
      <c r="U252" s="21"/>
      <c r="V252" s="21"/>
      <c r="W252" s="21"/>
      <c r="AH252" s="19"/>
    </row>
    <row r="253" spans="2:34" s="20" customFormat="1" ht="16" x14ac:dyDescent="0.2">
      <c r="B253" s="39"/>
      <c r="C253" s="18"/>
      <c r="D253" s="36"/>
      <c r="E253" s="21"/>
      <c r="F253" s="18"/>
      <c r="Q253" s="19"/>
      <c r="R253" s="19"/>
      <c r="S253" s="21"/>
      <c r="T253" s="11"/>
      <c r="U253" s="21"/>
      <c r="V253" s="21"/>
      <c r="W253" s="21"/>
      <c r="AH253" s="19"/>
    </row>
    <row r="254" spans="2:34" s="20" customFormat="1" ht="16" x14ac:dyDescent="0.2">
      <c r="B254" s="39"/>
      <c r="C254" s="18"/>
      <c r="D254" s="36"/>
      <c r="E254" s="21"/>
      <c r="F254" s="18"/>
      <c r="Q254" s="19"/>
      <c r="R254" s="19"/>
      <c r="S254" s="21"/>
      <c r="T254" s="11"/>
      <c r="U254" s="21"/>
      <c r="V254" s="21"/>
      <c r="W254" s="21"/>
      <c r="AH254" s="19"/>
    </row>
    <row r="255" spans="2:34" s="20" customFormat="1" ht="16" x14ac:dyDescent="0.2">
      <c r="B255" s="39"/>
      <c r="C255" s="18"/>
      <c r="D255" s="36"/>
      <c r="E255" s="21"/>
      <c r="F255" s="18"/>
      <c r="Q255" s="19"/>
      <c r="R255" s="19"/>
      <c r="S255" s="21"/>
      <c r="T255" s="11"/>
      <c r="U255" s="21"/>
      <c r="V255" s="21"/>
      <c r="W255" s="21"/>
      <c r="AH255" s="19"/>
    </row>
    <row r="256" spans="2:34" s="20" customFormat="1" ht="16" x14ac:dyDescent="0.2">
      <c r="B256" s="39"/>
      <c r="C256" s="18"/>
      <c r="D256" s="36"/>
      <c r="E256" s="21"/>
      <c r="F256" s="18"/>
      <c r="Q256" s="19"/>
      <c r="R256" s="19"/>
      <c r="S256" s="21"/>
      <c r="T256" s="11"/>
      <c r="U256" s="21"/>
      <c r="V256" s="21"/>
      <c r="W256" s="21"/>
      <c r="AH256" s="19"/>
    </row>
    <row r="257" spans="2:34" s="20" customFormat="1" ht="16" x14ac:dyDescent="0.2">
      <c r="B257" s="39"/>
      <c r="C257" s="18"/>
      <c r="D257" s="36"/>
      <c r="E257" s="21"/>
      <c r="F257" s="18"/>
      <c r="Q257" s="19"/>
      <c r="R257" s="19"/>
      <c r="S257" s="21"/>
      <c r="T257" s="11"/>
      <c r="U257" s="21"/>
      <c r="V257" s="21"/>
      <c r="W257" s="21"/>
      <c r="AH257" s="19"/>
    </row>
    <row r="258" spans="2:34" s="20" customFormat="1" ht="16" x14ac:dyDescent="0.2">
      <c r="B258" s="39"/>
      <c r="C258" s="18"/>
      <c r="D258" s="36"/>
      <c r="E258" s="21"/>
      <c r="F258" s="18"/>
      <c r="Q258" s="19"/>
      <c r="R258" s="19"/>
      <c r="S258" s="21"/>
      <c r="T258" s="11"/>
      <c r="U258" s="21"/>
      <c r="V258" s="21"/>
      <c r="W258" s="21"/>
      <c r="AH258" s="19"/>
    </row>
    <row r="259" spans="2:34" s="20" customFormat="1" ht="16" x14ac:dyDescent="0.2">
      <c r="B259" s="39"/>
      <c r="C259" s="18"/>
      <c r="D259" s="36"/>
      <c r="E259" s="21"/>
      <c r="F259" s="18"/>
      <c r="Q259" s="19"/>
      <c r="R259" s="19"/>
      <c r="S259" s="21"/>
      <c r="T259" s="11"/>
      <c r="U259" s="21"/>
      <c r="V259" s="21"/>
      <c r="W259" s="21"/>
      <c r="AH259" s="19"/>
    </row>
    <row r="260" spans="2:34" s="20" customFormat="1" ht="16" x14ac:dyDescent="0.2">
      <c r="B260" s="39"/>
      <c r="C260" s="18"/>
      <c r="D260" s="36"/>
      <c r="E260" s="21"/>
      <c r="F260" s="18"/>
      <c r="Q260" s="19"/>
      <c r="R260" s="19"/>
      <c r="S260" s="21"/>
      <c r="T260" s="11"/>
      <c r="U260" s="21"/>
      <c r="V260" s="21"/>
      <c r="W260" s="21"/>
      <c r="AH260" s="19"/>
    </row>
    <row r="261" spans="2:34" s="20" customFormat="1" ht="16" x14ac:dyDescent="0.2">
      <c r="B261" s="39"/>
      <c r="C261" s="18"/>
      <c r="D261" s="36"/>
      <c r="E261" s="21"/>
      <c r="F261" s="18"/>
      <c r="Q261" s="19"/>
      <c r="R261" s="19"/>
      <c r="S261" s="21"/>
      <c r="T261" s="11"/>
      <c r="U261" s="21"/>
      <c r="V261" s="21"/>
      <c r="W261" s="21"/>
      <c r="AH261" s="19"/>
    </row>
    <row r="262" spans="2:34" s="20" customFormat="1" ht="16" x14ac:dyDescent="0.2">
      <c r="B262" s="39"/>
      <c r="C262" s="18"/>
      <c r="D262" s="36"/>
      <c r="E262" s="21"/>
      <c r="F262" s="18"/>
      <c r="Q262" s="19"/>
      <c r="R262" s="19"/>
      <c r="S262" s="21"/>
      <c r="T262" s="11"/>
      <c r="U262" s="21"/>
      <c r="V262" s="21"/>
      <c r="W262" s="21"/>
      <c r="AH262" s="19"/>
    </row>
    <row r="263" spans="2:34" s="20" customFormat="1" ht="16" x14ac:dyDescent="0.2">
      <c r="B263" s="39"/>
      <c r="C263" s="18"/>
      <c r="D263" s="36"/>
      <c r="E263" s="21"/>
      <c r="F263" s="18"/>
      <c r="Q263" s="19"/>
      <c r="R263" s="19"/>
      <c r="S263" s="21"/>
      <c r="T263" s="11"/>
      <c r="U263" s="21"/>
      <c r="V263" s="21"/>
      <c r="W263" s="21"/>
      <c r="AH263" s="19"/>
    </row>
    <row r="264" spans="2:34" s="20" customFormat="1" ht="16" x14ac:dyDescent="0.2">
      <c r="B264" s="39"/>
      <c r="C264" s="18"/>
      <c r="D264" s="36"/>
      <c r="E264" s="21"/>
      <c r="F264" s="18"/>
      <c r="Q264" s="19"/>
      <c r="R264" s="19"/>
      <c r="S264" s="21"/>
      <c r="T264" s="11"/>
      <c r="U264" s="21"/>
      <c r="V264" s="21"/>
      <c r="W264" s="21"/>
      <c r="AH264" s="19"/>
    </row>
    <row r="265" spans="2:34" s="20" customFormat="1" ht="16" x14ac:dyDescent="0.2">
      <c r="B265" s="39"/>
      <c r="C265" s="18"/>
      <c r="D265" s="36"/>
      <c r="E265" s="21"/>
      <c r="F265" s="18"/>
      <c r="Q265" s="19"/>
      <c r="R265" s="19"/>
      <c r="S265" s="21"/>
      <c r="T265" s="11"/>
      <c r="U265" s="21"/>
      <c r="V265" s="21"/>
      <c r="W265" s="21"/>
      <c r="AH265" s="19"/>
    </row>
    <row r="266" spans="2:34" s="20" customFormat="1" ht="16" x14ac:dyDescent="0.2">
      <c r="B266" s="39"/>
      <c r="C266" s="18"/>
      <c r="D266" s="36"/>
      <c r="E266" s="21"/>
      <c r="F266" s="18"/>
      <c r="Q266" s="19"/>
      <c r="R266" s="19"/>
      <c r="S266" s="21"/>
      <c r="T266" s="11"/>
      <c r="U266" s="21"/>
      <c r="V266" s="21"/>
      <c r="W266" s="21"/>
      <c r="AH266" s="19"/>
    </row>
    <row r="267" spans="2:34" s="20" customFormat="1" ht="16" x14ac:dyDescent="0.2">
      <c r="B267" s="39"/>
      <c r="C267" s="18"/>
      <c r="D267" s="36"/>
      <c r="E267" s="21"/>
      <c r="F267" s="18"/>
      <c r="Q267" s="19"/>
      <c r="R267" s="19"/>
      <c r="S267" s="21"/>
      <c r="T267" s="11"/>
      <c r="U267" s="21"/>
      <c r="V267" s="21"/>
      <c r="W267" s="21"/>
      <c r="AH267" s="19"/>
    </row>
    <row r="268" spans="2:34" s="20" customFormat="1" ht="16" x14ac:dyDescent="0.2">
      <c r="B268" s="39"/>
      <c r="C268" s="18"/>
      <c r="D268" s="36"/>
      <c r="E268" s="21"/>
      <c r="F268" s="18"/>
      <c r="Q268" s="19"/>
      <c r="R268" s="19"/>
      <c r="S268" s="21"/>
      <c r="T268" s="11"/>
      <c r="U268" s="21"/>
      <c r="V268" s="21"/>
      <c r="W268" s="21"/>
      <c r="AH268" s="19"/>
    </row>
    <row r="269" spans="2:34" s="20" customFormat="1" ht="16" x14ac:dyDescent="0.2">
      <c r="B269" s="39"/>
      <c r="C269" s="18"/>
      <c r="D269" s="36"/>
      <c r="E269" s="21"/>
      <c r="F269" s="18"/>
      <c r="Q269" s="19"/>
      <c r="R269" s="19"/>
      <c r="S269" s="21"/>
      <c r="T269" s="11"/>
      <c r="U269" s="21"/>
      <c r="V269" s="21"/>
      <c r="W269" s="21"/>
      <c r="AH269" s="19"/>
    </row>
    <row r="270" spans="2:34" s="20" customFormat="1" ht="16" x14ac:dyDescent="0.2">
      <c r="B270" s="39"/>
      <c r="C270" s="18"/>
      <c r="D270" s="36"/>
      <c r="E270" s="21"/>
      <c r="F270" s="18"/>
      <c r="Q270" s="19"/>
      <c r="R270" s="19"/>
      <c r="S270" s="21"/>
      <c r="T270" s="11"/>
      <c r="U270" s="21"/>
      <c r="V270" s="21"/>
      <c r="W270" s="21"/>
      <c r="AH270" s="19"/>
    </row>
    <row r="271" spans="2:34" s="20" customFormat="1" ht="16" x14ac:dyDescent="0.2">
      <c r="B271" s="39"/>
      <c r="C271" s="18"/>
      <c r="D271" s="36"/>
      <c r="E271" s="21"/>
      <c r="F271" s="18"/>
      <c r="Q271" s="19"/>
      <c r="R271" s="19"/>
      <c r="S271" s="21"/>
      <c r="T271" s="11"/>
      <c r="U271" s="21"/>
      <c r="V271" s="21"/>
      <c r="W271" s="21"/>
      <c r="AH271" s="19"/>
    </row>
    <row r="272" spans="2:34" s="20" customFormat="1" ht="16" x14ac:dyDescent="0.2">
      <c r="B272" s="39"/>
      <c r="C272" s="18"/>
      <c r="D272" s="36"/>
      <c r="E272" s="21"/>
      <c r="F272" s="18"/>
      <c r="Q272" s="19"/>
      <c r="R272" s="19"/>
      <c r="S272" s="21"/>
      <c r="T272" s="11"/>
      <c r="U272" s="21"/>
      <c r="V272" s="21"/>
      <c r="W272" s="21"/>
      <c r="AH272" s="19"/>
    </row>
    <row r="273" spans="2:34" s="20" customFormat="1" ht="16" x14ac:dyDescent="0.2">
      <c r="B273" s="39"/>
      <c r="C273" s="18"/>
      <c r="D273" s="36"/>
      <c r="E273" s="21"/>
      <c r="F273" s="18"/>
      <c r="Q273" s="19"/>
      <c r="R273" s="19"/>
      <c r="S273" s="21"/>
      <c r="T273" s="11"/>
      <c r="U273" s="21"/>
      <c r="V273" s="21"/>
      <c r="W273" s="21"/>
      <c r="AH273" s="19"/>
    </row>
    <row r="274" spans="2:34" s="20" customFormat="1" ht="16" x14ac:dyDescent="0.2">
      <c r="B274" s="39"/>
      <c r="C274" s="18"/>
      <c r="D274" s="36"/>
      <c r="E274" s="21"/>
      <c r="F274" s="18"/>
      <c r="Q274" s="19"/>
      <c r="R274" s="19"/>
      <c r="S274" s="21"/>
      <c r="T274" s="11"/>
      <c r="U274" s="21"/>
      <c r="V274" s="21"/>
      <c r="W274" s="21"/>
      <c r="AH274" s="19"/>
    </row>
    <row r="275" spans="2:34" s="20" customFormat="1" ht="16" x14ac:dyDescent="0.2">
      <c r="B275" s="39"/>
      <c r="C275" s="18"/>
      <c r="D275" s="36"/>
      <c r="E275" s="21"/>
      <c r="F275" s="18"/>
      <c r="Q275" s="19"/>
      <c r="R275" s="19"/>
      <c r="S275" s="21"/>
      <c r="T275" s="11"/>
      <c r="U275" s="21"/>
      <c r="V275" s="21"/>
      <c r="W275" s="21"/>
      <c r="AH275" s="19"/>
    </row>
    <row r="276" spans="2:34" s="20" customFormat="1" ht="16" x14ac:dyDescent="0.2">
      <c r="B276" s="39"/>
      <c r="C276" s="18"/>
      <c r="D276" s="36"/>
      <c r="E276" s="21"/>
      <c r="F276" s="18"/>
      <c r="Q276" s="19"/>
      <c r="R276" s="19"/>
      <c r="S276" s="21"/>
      <c r="T276" s="11"/>
      <c r="U276" s="21"/>
      <c r="V276" s="21"/>
      <c r="W276" s="21"/>
      <c r="AH276" s="19"/>
    </row>
    <row r="277" spans="2:34" s="20" customFormat="1" ht="16" x14ac:dyDescent="0.2">
      <c r="B277" s="39"/>
      <c r="C277" s="18"/>
      <c r="D277" s="36"/>
      <c r="E277" s="21"/>
      <c r="F277" s="18"/>
      <c r="Q277" s="19"/>
      <c r="R277" s="19"/>
      <c r="S277" s="21"/>
      <c r="T277" s="11"/>
      <c r="U277" s="21"/>
      <c r="V277" s="21"/>
      <c r="W277" s="21"/>
      <c r="AH277" s="19"/>
    </row>
    <row r="278" spans="2:34" s="20" customFormat="1" ht="16" x14ac:dyDescent="0.2">
      <c r="B278" s="39"/>
      <c r="C278" s="18"/>
      <c r="D278" s="36"/>
      <c r="E278" s="21"/>
      <c r="F278" s="18"/>
      <c r="Q278" s="19"/>
      <c r="R278" s="19"/>
      <c r="S278" s="21"/>
      <c r="T278" s="11"/>
      <c r="U278" s="21"/>
      <c r="V278" s="21"/>
      <c r="W278" s="21"/>
      <c r="AH278" s="19"/>
    </row>
    <row r="279" spans="2:34" s="20" customFormat="1" ht="16" x14ac:dyDescent="0.2">
      <c r="B279" s="39"/>
      <c r="C279" s="18"/>
      <c r="D279" s="36"/>
      <c r="E279" s="21"/>
      <c r="F279" s="18"/>
      <c r="Q279" s="19"/>
      <c r="R279" s="19"/>
      <c r="S279" s="21"/>
      <c r="T279" s="11"/>
      <c r="U279" s="21"/>
      <c r="V279" s="21"/>
      <c r="W279" s="21"/>
      <c r="AH279" s="19"/>
    </row>
    <row r="280" spans="2:34" s="20" customFormat="1" ht="16" x14ac:dyDescent="0.2">
      <c r="B280" s="39"/>
      <c r="C280" s="18"/>
      <c r="D280" s="36"/>
      <c r="E280" s="21"/>
      <c r="F280" s="18"/>
      <c r="Q280" s="19"/>
      <c r="R280" s="19"/>
      <c r="S280" s="21"/>
      <c r="T280" s="11"/>
      <c r="U280" s="21"/>
      <c r="V280" s="21"/>
      <c r="W280" s="21"/>
      <c r="AH280" s="19"/>
    </row>
    <row r="281" spans="2:34" s="20" customFormat="1" ht="16" x14ac:dyDescent="0.2">
      <c r="B281" s="39"/>
      <c r="C281" s="18"/>
      <c r="D281" s="36"/>
      <c r="E281" s="21"/>
      <c r="F281" s="18"/>
      <c r="Q281" s="19"/>
      <c r="R281" s="19"/>
      <c r="S281" s="21"/>
      <c r="T281" s="11"/>
      <c r="U281" s="21"/>
      <c r="V281" s="21"/>
      <c r="W281" s="21"/>
      <c r="AH281" s="19"/>
    </row>
    <row r="282" spans="2:34" s="20" customFormat="1" ht="16" x14ac:dyDescent="0.2">
      <c r="B282" s="39"/>
      <c r="C282" s="18"/>
      <c r="D282" s="36"/>
      <c r="E282" s="21"/>
      <c r="F282" s="18"/>
      <c r="Q282" s="19"/>
      <c r="R282" s="19"/>
      <c r="S282" s="21"/>
      <c r="T282" s="11"/>
      <c r="U282" s="21"/>
      <c r="V282" s="21"/>
      <c r="W282" s="21"/>
      <c r="AH282" s="19"/>
    </row>
    <row r="283" spans="2:34" s="20" customFormat="1" ht="16" x14ac:dyDescent="0.2">
      <c r="B283" s="39"/>
      <c r="C283" s="18"/>
      <c r="D283" s="36"/>
      <c r="E283" s="21"/>
      <c r="F283" s="18"/>
      <c r="Q283" s="19"/>
      <c r="R283" s="19"/>
      <c r="S283" s="21"/>
      <c r="T283" s="11"/>
      <c r="U283" s="21"/>
      <c r="V283" s="21"/>
      <c r="W283" s="21"/>
      <c r="AH283" s="19"/>
    </row>
    <row r="284" spans="2:34" s="20" customFormat="1" ht="16" x14ac:dyDescent="0.2">
      <c r="B284" s="39"/>
      <c r="C284" s="18"/>
      <c r="D284" s="36"/>
      <c r="E284" s="21"/>
      <c r="F284" s="18"/>
      <c r="Q284" s="19"/>
      <c r="R284" s="19"/>
      <c r="S284" s="21"/>
      <c r="T284" s="11"/>
      <c r="U284" s="21"/>
      <c r="V284" s="21"/>
      <c r="W284" s="21"/>
      <c r="AH284" s="19"/>
    </row>
  </sheetData>
  <sheetProtection sheet="1" objects="1" scenarios="1" selectLockedCells="1"/>
  <mergeCells count="19">
    <mergeCell ref="T2:T4"/>
    <mergeCell ref="U2:U4"/>
    <mergeCell ref="X2:AH2"/>
    <mergeCell ref="X3:X4"/>
    <mergeCell ref="AC3:AC4"/>
    <mergeCell ref="AH3:AH4"/>
    <mergeCell ref="E2:E3"/>
    <mergeCell ref="A1:E1"/>
    <mergeCell ref="S1:AH1"/>
    <mergeCell ref="A2:B3"/>
    <mergeCell ref="G2:Q2"/>
    <mergeCell ref="C2:D3"/>
    <mergeCell ref="F2:F3"/>
    <mergeCell ref="Q3:Q4"/>
    <mergeCell ref="F1:R1"/>
    <mergeCell ref="G3:G4"/>
    <mergeCell ref="L3:L4"/>
    <mergeCell ref="R2:R4"/>
    <mergeCell ref="S2:S4"/>
  </mergeCells>
  <phoneticPr fontId="0" type="noConversion"/>
  <conditionalFormatting sqref="G5:K44">
    <cfRule type="cellIs" dxfId="16" priority="12" stopIfTrue="1" operator="greaterThanOrEqual">
      <formula>4</formula>
    </cfRule>
  </conditionalFormatting>
  <conditionalFormatting sqref="Q5:Q44">
    <cfRule type="cellIs" dxfId="15" priority="13" stopIfTrue="1" operator="equal">
      <formula>0</formula>
    </cfRule>
  </conditionalFormatting>
  <conditionalFormatting sqref="Q45:Q79">
    <cfRule type="cellIs" dxfId="14" priority="9" stopIfTrue="1" operator="greaterThanOrEqual">
      <formula>8</formula>
    </cfRule>
  </conditionalFormatting>
  <conditionalFormatting sqref="R5:R44 S8:T44">
    <cfRule type="cellIs" dxfId="13" priority="10" stopIfTrue="1" operator="equal">
      <formula>"Y"</formula>
    </cfRule>
    <cfRule type="cellIs" dxfId="12" priority="11" stopIfTrue="1" operator="equal">
      <formula>"N"</formula>
    </cfRule>
  </conditionalFormatting>
  <conditionalFormatting sqref="S6:T6">
    <cfRule type="cellIs" dxfId="11" priority="4" stopIfTrue="1" operator="equal">
      <formula>"Y"</formula>
    </cfRule>
    <cfRule type="cellIs" dxfId="10" priority="5" stopIfTrue="1" operator="equal">
      <formula>"N"</formula>
    </cfRule>
  </conditionalFormatting>
  <conditionalFormatting sqref="U5:W44">
    <cfRule type="cellIs" dxfId="9" priority="6" stopIfTrue="1" operator="equal">
      <formula>0</formula>
    </cfRule>
  </conditionalFormatting>
  <conditionalFormatting sqref="X5:AB44">
    <cfRule type="cellIs" dxfId="8" priority="2" stopIfTrue="1" operator="greaterThanOrEqual">
      <formula>4</formula>
    </cfRule>
  </conditionalFormatting>
  <conditionalFormatting sqref="AH5:AH44">
    <cfRule type="cellIs" dxfId="7" priority="3" stopIfTrue="1" operator="equal">
      <formula>0</formula>
    </cfRule>
  </conditionalFormatting>
  <conditionalFormatting sqref="AH45:AH79">
    <cfRule type="cellIs" dxfId="6" priority="1" stopIfTrue="1" operator="greaterThanOrEqual">
      <formula>8</formula>
    </cfRule>
  </conditionalFormatting>
  <dataValidations count="2">
    <dataValidation type="list" allowBlank="1" showInputMessage="1" showErrorMessage="1" sqref="G5:G44 L5:L44 X5:X44 AC5:AC44" xr:uid="{00000000-0002-0000-0100-000000000000}">
      <formula1>"1,2,3,4"</formula1>
    </dataValidation>
    <dataValidation type="list" allowBlank="1" showInputMessage="1" showErrorMessage="1" sqref="R5:R44" xr:uid="{00000000-0002-0000-0100-000001000000}">
      <formula1>"Ja - Hantera risk,Nej - Acceptera risk"</formula1>
    </dataValidation>
  </dataValidations>
  <pageMargins left="0.74803149606299213" right="0.74803149606299213" top="0.98425196850393704" bottom="0.98425196850393704" header="0.51181102362204722" footer="0.51181102362204722"/>
  <pageSetup paperSize="9" scale="69" fitToHeight="199" orientation="landscape"/>
  <headerFooter alignWithMargins="0">
    <oddHeader>&amp;C&amp;F&amp;RSida &amp;P(&amp;N)</oddHeader>
    <oddFooter>&amp;CUtskriven &amp;D &amp;T</oddFooter>
  </headerFooter>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sheetPr>
  <dimension ref="A2:L34"/>
  <sheetViews>
    <sheetView showGridLines="0" zoomScale="150" zoomScaleNormal="150" workbookViewId="0">
      <selection activeCell="J30" sqref="J30"/>
    </sheetView>
  </sheetViews>
  <sheetFormatPr baseColWidth="10" defaultColWidth="8.83203125" defaultRowHeight="13" x14ac:dyDescent="0.15"/>
  <cols>
    <col min="1" max="1" width="6.1640625" customWidth="1"/>
    <col min="2" max="2" width="10.1640625" customWidth="1"/>
    <col min="3" max="6" width="18.6640625" customWidth="1"/>
    <col min="7" max="7" width="10" customWidth="1"/>
    <col min="8" max="8" width="8.83203125" customWidth="1"/>
    <col min="9" max="12" width="18.6640625" customWidth="1"/>
  </cols>
  <sheetData>
    <row r="2" spans="2:12" ht="20" x14ac:dyDescent="0.15">
      <c r="D2" s="186" t="s">
        <v>77</v>
      </c>
      <c r="E2" s="186"/>
      <c r="J2" s="186" t="s">
        <v>76</v>
      </c>
      <c r="K2" s="186"/>
    </row>
    <row r="3" spans="2:12" ht="13.5" customHeight="1" x14ac:dyDescent="0.15"/>
    <row r="4" spans="2:12" ht="18" customHeight="1" x14ac:dyDescent="0.15">
      <c r="C4" s="6" t="str">
        <f>I30</f>
        <v>Gul</v>
      </c>
      <c r="D4" s="6" t="str">
        <f>J30</f>
        <v>Röd</v>
      </c>
      <c r="E4" s="6" t="str">
        <f>K30</f>
        <v>Röd</v>
      </c>
      <c r="F4" s="6" t="str">
        <f>L30</f>
        <v>Röd</v>
      </c>
      <c r="I4" s="6" t="str">
        <f>I30</f>
        <v>Gul</v>
      </c>
      <c r="J4" s="6" t="str">
        <f>J30</f>
        <v>Röd</v>
      </c>
      <c r="K4" s="6" t="str">
        <f>K30</f>
        <v>Röd</v>
      </c>
      <c r="L4" s="6" t="str">
        <f>L30</f>
        <v>Röd</v>
      </c>
    </row>
    <row r="5" spans="2:12" ht="18" customHeight="1" x14ac:dyDescent="0.15">
      <c r="B5" s="9"/>
      <c r="C5" s="6" t="str">
        <f>I30</f>
        <v>Gul</v>
      </c>
      <c r="D5" s="6" t="str">
        <f>J30</f>
        <v>Röd</v>
      </c>
      <c r="E5" s="6" t="str">
        <f>K30</f>
        <v>Röd</v>
      </c>
      <c r="F5" s="6" t="str">
        <f>L30</f>
        <v>Röd</v>
      </c>
      <c r="H5" s="9"/>
      <c r="I5" s="6" t="str">
        <f>I30</f>
        <v>Gul</v>
      </c>
      <c r="J5" s="6" t="str">
        <f>J30</f>
        <v>Röd</v>
      </c>
      <c r="K5" s="6" t="str">
        <f>K30</f>
        <v>Röd</v>
      </c>
      <c r="L5" s="6" t="str">
        <f>L30</f>
        <v>Röd</v>
      </c>
    </row>
    <row r="6" spans="2:12" ht="15" customHeight="1" x14ac:dyDescent="0.15">
      <c r="B6" s="9" t="s">
        <v>20</v>
      </c>
      <c r="C6" s="6" t="str">
        <f>I30</f>
        <v>Gul</v>
      </c>
      <c r="D6" s="6" t="str">
        <f>J30</f>
        <v>Röd</v>
      </c>
      <c r="E6" s="6" t="str">
        <f>K30</f>
        <v>Röd</v>
      </c>
      <c r="F6" s="6" t="str">
        <f>L30</f>
        <v>Röd</v>
      </c>
      <c r="H6" s="9" t="s">
        <v>20</v>
      </c>
      <c r="I6" s="6" t="str">
        <f>I30</f>
        <v>Gul</v>
      </c>
      <c r="J6" s="6" t="str">
        <f>J30</f>
        <v>Röd</v>
      </c>
      <c r="K6" s="6" t="str">
        <f>K30</f>
        <v>Röd</v>
      </c>
      <c r="L6" s="6" t="str">
        <f>L30</f>
        <v>Röd</v>
      </c>
    </row>
    <row r="7" spans="2:12" ht="16.5" customHeight="1" x14ac:dyDescent="0.15">
      <c r="C7" s="6" t="str">
        <f>I30</f>
        <v>Gul</v>
      </c>
      <c r="D7" s="6" t="str">
        <f>J30</f>
        <v>Röd</v>
      </c>
      <c r="E7" s="6" t="str">
        <f>K30</f>
        <v>Röd</v>
      </c>
      <c r="F7" s="6" t="str">
        <f>L30</f>
        <v>Röd</v>
      </c>
      <c r="I7" s="6" t="str">
        <f>I30</f>
        <v>Gul</v>
      </c>
      <c r="J7" s="6" t="str">
        <f>J30</f>
        <v>Röd</v>
      </c>
      <c r="K7" s="6" t="str">
        <f>K30</f>
        <v>Röd</v>
      </c>
      <c r="L7" s="6" t="str">
        <f>L30</f>
        <v>Röd</v>
      </c>
    </row>
    <row r="8" spans="2:12" ht="18" customHeight="1" x14ac:dyDescent="0.15">
      <c r="C8" s="6" t="str">
        <f t="shared" ref="C8:F9" si="0">I30</f>
        <v>Gul</v>
      </c>
      <c r="D8" s="6" t="str">
        <f t="shared" si="0"/>
        <v>Röd</v>
      </c>
      <c r="E8" s="6" t="str">
        <f t="shared" si="0"/>
        <v>Röd</v>
      </c>
      <c r="F8" s="6" t="str">
        <f t="shared" si="0"/>
        <v>Röd</v>
      </c>
      <c r="I8" s="6" t="str">
        <f t="shared" ref="I8:L9" si="1">I30</f>
        <v>Gul</v>
      </c>
      <c r="J8" s="6" t="str">
        <f t="shared" si="1"/>
        <v>Röd</v>
      </c>
      <c r="K8" s="6" t="str">
        <f t="shared" si="1"/>
        <v>Röd</v>
      </c>
      <c r="L8" s="6" t="str">
        <f t="shared" si="1"/>
        <v>Röd</v>
      </c>
    </row>
    <row r="9" spans="2:12" ht="18" customHeight="1" x14ac:dyDescent="0.15">
      <c r="C9" s="6" t="str">
        <f t="shared" si="0"/>
        <v>Gul</v>
      </c>
      <c r="D9" s="6" t="str">
        <f t="shared" si="0"/>
        <v>Gul</v>
      </c>
      <c r="E9" s="6" t="str">
        <f t="shared" si="0"/>
        <v>Röd</v>
      </c>
      <c r="F9" s="6" t="str">
        <f t="shared" si="0"/>
        <v>Röd</v>
      </c>
      <c r="I9" s="6" t="str">
        <f t="shared" si="1"/>
        <v>Gul</v>
      </c>
      <c r="J9" s="6" t="str">
        <f t="shared" si="1"/>
        <v>Gul</v>
      </c>
      <c r="K9" s="6" t="str">
        <f t="shared" si="1"/>
        <v>Röd</v>
      </c>
      <c r="L9" s="6" t="str">
        <f t="shared" si="1"/>
        <v>Röd</v>
      </c>
    </row>
    <row r="10" spans="2:12" ht="18" customHeight="1" x14ac:dyDescent="0.15">
      <c r="C10" s="6" t="str">
        <f>I31</f>
        <v>Gul</v>
      </c>
      <c r="D10" s="6" t="str">
        <f>J31</f>
        <v>Gul</v>
      </c>
      <c r="E10" s="6" t="str">
        <f>K31</f>
        <v>Röd</v>
      </c>
      <c r="F10" s="6" t="str">
        <f>L31</f>
        <v>Röd</v>
      </c>
      <c r="I10" s="6" t="str">
        <f>I31</f>
        <v>Gul</v>
      </c>
      <c r="J10" s="6" t="str">
        <f>J31</f>
        <v>Gul</v>
      </c>
      <c r="K10" s="6" t="str">
        <f>K31</f>
        <v>Röd</v>
      </c>
      <c r="L10" s="6" t="str">
        <f>L31</f>
        <v>Röd</v>
      </c>
    </row>
    <row r="11" spans="2:12" ht="17.25" customHeight="1" x14ac:dyDescent="0.15">
      <c r="B11" s="9" t="s">
        <v>107</v>
      </c>
      <c r="C11" s="6" t="str">
        <f>I31</f>
        <v>Gul</v>
      </c>
      <c r="D11" s="6" t="str">
        <f>J31</f>
        <v>Gul</v>
      </c>
      <c r="E11" s="6" t="str">
        <f>K31</f>
        <v>Röd</v>
      </c>
      <c r="F11" s="6" t="str">
        <f>L31</f>
        <v>Röd</v>
      </c>
      <c r="H11" s="9" t="s">
        <v>107</v>
      </c>
      <c r="I11" s="6" t="str">
        <f>I31</f>
        <v>Gul</v>
      </c>
      <c r="J11" s="6" t="str">
        <f>J31</f>
        <v>Gul</v>
      </c>
      <c r="K11" s="6" t="str">
        <f>K31</f>
        <v>Röd</v>
      </c>
      <c r="L11" s="6" t="str">
        <f>L31</f>
        <v>Röd</v>
      </c>
    </row>
    <row r="12" spans="2:12" ht="18" customHeight="1" x14ac:dyDescent="0.15">
      <c r="C12" s="6" t="str">
        <f>I31</f>
        <v>Gul</v>
      </c>
      <c r="D12" s="6" t="str">
        <f>J31</f>
        <v>Gul</v>
      </c>
      <c r="E12" s="6" t="str">
        <f>K31</f>
        <v>Röd</v>
      </c>
      <c r="F12" s="6" t="str">
        <f>L31</f>
        <v>Röd</v>
      </c>
      <c r="I12" s="6" t="str">
        <f>I31</f>
        <v>Gul</v>
      </c>
      <c r="J12" s="6" t="str">
        <f>J31</f>
        <v>Gul</v>
      </c>
      <c r="K12" s="6" t="str">
        <f>K31</f>
        <v>Röd</v>
      </c>
      <c r="L12" s="6" t="str">
        <f>L31</f>
        <v>Röd</v>
      </c>
    </row>
    <row r="13" spans="2:12" ht="13.5" customHeight="1" x14ac:dyDescent="0.15">
      <c r="C13" s="6" t="str">
        <f t="shared" ref="C13:F14" si="2">I31</f>
        <v>Gul</v>
      </c>
      <c r="D13" s="6" t="str">
        <f t="shared" si="2"/>
        <v>Gul</v>
      </c>
      <c r="E13" s="6" t="str">
        <f t="shared" si="2"/>
        <v>Röd</v>
      </c>
      <c r="F13" s="6" t="str">
        <f t="shared" si="2"/>
        <v>Röd</v>
      </c>
      <c r="I13" s="6" t="str">
        <f t="shared" ref="I13:L14" si="3">I31</f>
        <v>Gul</v>
      </c>
      <c r="J13" s="6" t="str">
        <f t="shared" si="3"/>
        <v>Gul</v>
      </c>
      <c r="K13" s="6" t="str">
        <f t="shared" si="3"/>
        <v>Röd</v>
      </c>
      <c r="L13" s="6" t="str">
        <f t="shared" si="3"/>
        <v>Röd</v>
      </c>
    </row>
    <row r="14" spans="2:12" ht="18" customHeight="1" x14ac:dyDescent="0.15">
      <c r="C14" s="6" t="str">
        <f t="shared" si="2"/>
        <v>Grön</v>
      </c>
      <c r="D14" s="6" t="str">
        <f t="shared" si="2"/>
        <v>Grön</v>
      </c>
      <c r="E14" s="6" t="str">
        <f t="shared" si="2"/>
        <v>Gul</v>
      </c>
      <c r="F14" s="6" t="str">
        <f t="shared" si="2"/>
        <v>Gul</v>
      </c>
      <c r="I14" s="6" t="str">
        <f t="shared" si="3"/>
        <v>Grön</v>
      </c>
      <c r="J14" s="6" t="str">
        <f t="shared" si="3"/>
        <v>Grön</v>
      </c>
      <c r="K14" s="6" t="str">
        <f t="shared" si="3"/>
        <v>Gul</v>
      </c>
      <c r="L14" s="6" t="str">
        <f t="shared" si="3"/>
        <v>Gul</v>
      </c>
    </row>
    <row r="15" spans="2:12" ht="18" customHeight="1" x14ac:dyDescent="0.15">
      <c r="C15" s="6" t="str">
        <f>I32</f>
        <v>Grön</v>
      </c>
      <c r="D15" s="6" t="str">
        <f>J32</f>
        <v>Grön</v>
      </c>
      <c r="E15" s="6" t="str">
        <f>K32</f>
        <v>Gul</v>
      </c>
      <c r="F15" s="6" t="str">
        <f>L32</f>
        <v>Gul</v>
      </c>
      <c r="I15" s="6" t="str">
        <f>I32</f>
        <v>Grön</v>
      </c>
      <c r="J15" s="6" t="str">
        <f>J32</f>
        <v>Grön</v>
      </c>
      <c r="K15" s="6" t="str">
        <f>K32</f>
        <v>Gul</v>
      </c>
      <c r="L15" s="6" t="str">
        <f>L32</f>
        <v>Gul</v>
      </c>
    </row>
    <row r="16" spans="2:12" ht="18" customHeight="1" x14ac:dyDescent="0.15">
      <c r="B16" s="9" t="s">
        <v>106</v>
      </c>
      <c r="C16" s="6" t="str">
        <f>I32</f>
        <v>Grön</v>
      </c>
      <c r="D16" s="6" t="str">
        <f>J32</f>
        <v>Grön</v>
      </c>
      <c r="E16" s="6" t="str">
        <f>K32</f>
        <v>Gul</v>
      </c>
      <c r="F16" s="6" t="str">
        <f>L32</f>
        <v>Gul</v>
      </c>
      <c r="H16" s="9" t="s">
        <v>106</v>
      </c>
      <c r="I16" s="6" t="str">
        <f>I32</f>
        <v>Grön</v>
      </c>
      <c r="J16" s="6" t="str">
        <f>J32</f>
        <v>Grön</v>
      </c>
      <c r="K16" s="6" t="str">
        <f>K32</f>
        <v>Gul</v>
      </c>
      <c r="L16" s="6" t="str">
        <f>L32</f>
        <v>Gul</v>
      </c>
    </row>
    <row r="17" spans="1:12" ht="18" customHeight="1" x14ac:dyDescent="0.15">
      <c r="C17" s="6" t="str">
        <f>I32</f>
        <v>Grön</v>
      </c>
      <c r="D17" s="6" t="str">
        <f>J32</f>
        <v>Grön</v>
      </c>
      <c r="E17" s="6" t="str">
        <f>K32</f>
        <v>Gul</v>
      </c>
      <c r="F17" s="6" t="str">
        <f>L32</f>
        <v>Gul</v>
      </c>
      <c r="I17" s="6" t="str">
        <f>I32</f>
        <v>Grön</v>
      </c>
      <c r="J17" s="6" t="str">
        <f>J32</f>
        <v>Grön</v>
      </c>
      <c r="K17" s="6" t="str">
        <f>K32</f>
        <v>Gul</v>
      </c>
      <c r="L17" s="6" t="str">
        <f>L32</f>
        <v>Gul</v>
      </c>
    </row>
    <row r="18" spans="1:12" ht="13.5" customHeight="1" x14ac:dyDescent="0.15">
      <c r="C18" s="6" t="str">
        <f t="shared" ref="C18:F19" si="4">I32</f>
        <v>Grön</v>
      </c>
      <c r="D18" s="6" t="str">
        <f t="shared" si="4"/>
        <v>Grön</v>
      </c>
      <c r="E18" s="6" t="str">
        <f t="shared" si="4"/>
        <v>Gul</v>
      </c>
      <c r="F18" s="6" t="str">
        <f t="shared" si="4"/>
        <v>Gul</v>
      </c>
      <c r="I18" s="6" t="str">
        <f t="shared" ref="I18:L19" si="5">I32</f>
        <v>Grön</v>
      </c>
      <c r="J18" s="6" t="str">
        <f t="shared" si="5"/>
        <v>Grön</v>
      </c>
      <c r="K18" s="6" t="str">
        <f t="shared" si="5"/>
        <v>Gul</v>
      </c>
      <c r="L18" s="6" t="str">
        <f t="shared" si="5"/>
        <v>Gul</v>
      </c>
    </row>
    <row r="19" spans="1:12" ht="18" customHeight="1" x14ac:dyDescent="0.15">
      <c r="C19" s="6" t="str">
        <f t="shared" si="4"/>
        <v>Grön</v>
      </c>
      <c r="D19" s="6" t="str">
        <f t="shared" si="4"/>
        <v>Grön</v>
      </c>
      <c r="E19" s="6" t="str">
        <f t="shared" si="4"/>
        <v>Grön</v>
      </c>
      <c r="F19" s="6" t="str">
        <f t="shared" si="4"/>
        <v>Gul</v>
      </c>
      <c r="I19" s="6" t="str">
        <f t="shared" si="5"/>
        <v>Grön</v>
      </c>
      <c r="J19" s="6" t="str">
        <f t="shared" si="5"/>
        <v>Grön</v>
      </c>
      <c r="K19" s="6" t="str">
        <f t="shared" si="5"/>
        <v>Grön</v>
      </c>
      <c r="L19" s="6" t="str">
        <f t="shared" si="5"/>
        <v>Gul</v>
      </c>
    </row>
    <row r="20" spans="1:12" ht="18" customHeight="1" x14ac:dyDescent="0.15">
      <c r="C20" s="6" t="str">
        <f>I33</f>
        <v>Grön</v>
      </c>
      <c r="D20" s="6" t="str">
        <f>J33</f>
        <v>Grön</v>
      </c>
      <c r="E20" s="6" t="str">
        <f>K33</f>
        <v>Grön</v>
      </c>
      <c r="F20" s="6" t="str">
        <f>L33</f>
        <v>Gul</v>
      </c>
      <c r="I20" s="6" t="str">
        <f>I33</f>
        <v>Grön</v>
      </c>
      <c r="J20" s="6" t="str">
        <f>J33</f>
        <v>Grön</v>
      </c>
      <c r="K20" s="6" t="str">
        <f>K33</f>
        <v>Grön</v>
      </c>
      <c r="L20" s="6" t="str">
        <f>L33</f>
        <v>Gul</v>
      </c>
    </row>
    <row r="21" spans="1:12" ht="18" customHeight="1" x14ac:dyDescent="0.15">
      <c r="B21" s="9" t="s">
        <v>19</v>
      </c>
      <c r="C21" s="6" t="str">
        <f>I33</f>
        <v>Grön</v>
      </c>
      <c r="D21" s="6" t="str">
        <f>J33</f>
        <v>Grön</v>
      </c>
      <c r="E21" s="6" t="str">
        <f>K33</f>
        <v>Grön</v>
      </c>
      <c r="F21" s="6" t="str">
        <f>L33</f>
        <v>Gul</v>
      </c>
      <c r="H21" s="9" t="s">
        <v>19</v>
      </c>
      <c r="I21" s="6" t="str">
        <f>I33</f>
        <v>Grön</v>
      </c>
      <c r="J21" s="6" t="str">
        <f>J33</f>
        <v>Grön</v>
      </c>
      <c r="K21" s="6" t="str">
        <f>K33</f>
        <v>Grön</v>
      </c>
      <c r="L21" s="6" t="str">
        <f>L33</f>
        <v>Gul</v>
      </c>
    </row>
    <row r="22" spans="1:12" ht="18" customHeight="1" x14ac:dyDescent="0.15">
      <c r="C22" s="6" t="str">
        <f>I33</f>
        <v>Grön</v>
      </c>
      <c r="D22" s="6" t="str">
        <f>J33</f>
        <v>Grön</v>
      </c>
      <c r="E22" s="6" t="str">
        <f>K33</f>
        <v>Grön</v>
      </c>
      <c r="F22" s="6" t="str">
        <f>L33</f>
        <v>Gul</v>
      </c>
      <c r="I22" s="6" t="str">
        <f>I33</f>
        <v>Grön</v>
      </c>
      <c r="J22" s="6" t="str">
        <f>J33</f>
        <v>Grön</v>
      </c>
      <c r="K22" s="6" t="str">
        <f>K33</f>
        <v>Grön</v>
      </c>
      <c r="L22" s="6" t="str">
        <f>L33</f>
        <v>Gul</v>
      </c>
    </row>
    <row r="23" spans="1:12" ht="14.25" customHeight="1" x14ac:dyDescent="0.15">
      <c r="C23" s="6" t="str">
        <f>I33</f>
        <v>Grön</v>
      </c>
      <c r="D23" s="6" t="str">
        <f>J33</f>
        <v>Grön</v>
      </c>
      <c r="E23" s="6" t="str">
        <f>K33</f>
        <v>Grön</v>
      </c>
      <c r="F23" s="6" t="str">
        <f>L33</f>
        <v>Gul</v>
      </c>
      <c r="I23" s="6" t="str">
        <f>I33</f>
        <v>Grön</v>
      </c>
      <c r="J23" s="6" t="str">
        <f>J33</f>
        <v>Grön</v>
      </c>
      <c r="K23" s="6" t="str">
        <f>K33</f>
        <v>Grön</v>
      </c>
      <c r="L23" s="6" t="str">
        <f>L33</f>
        <v>Gul</v>
      </c>
    </row>
    <row r="25" spans="1:12" x14ac:dyDescent="0.15">
      <c r="C25" s="9" t="s">
        <v>15</v>
      </c>
      <c r="D25" s="9" t="s">
        <v>18</v>
      </c>
      <c r="E25" s="9" t="s">
        <v>17</v>
      </c>
      <c r="F25" s="26" t="s">
        <v>16</v>
      </c>
      <c r="I25" s="9" t="s">
        <v>15</v>
      </c>
      <c r="J25" s="9" t="s">
        <v>18</v>
      </c>
      <c r="K25" s="9" t="s">
        <v>17</v>
      </c>
      <c r="L25" s="26" t="s">
        <v>16</v>
      </c>
    </row>
    <row r="26" spans="1:12" ht="21.75" customHeight="1" x14ac:dyDescent="0.15"/>
    <row r="29" spans="1:12" ht="21.75" customHeight="1" thickBot="1" x14ac:dyDescent="0.2">
      <c r="I29" s="187" t="s">
        <v>50</v>
      </c>
      <c r="J29" s="188"/>
      <c r="K29" s="188"/>
      <c r="L29" s="188"/>
    </row>
    <row r="30" spans="1:12" ht="50" customHeight="1" thickBot="1" x14ac:dyDescent="0.2">
      <c r="A30" s="189" t="s">
        <v>40</v>
      </c>
      <c r="B30" s="190"/>
      <c r="C30" s="193" t="s">
        <v>41</v>
      </c>
      <c r="D30" s="194"/>
      <c r="E30" s="194"/>
      <c r="F30" s="194"/>
      <c r="G30" s="190"/>
      <c r="I30" s="24" t="s">
        <v>48</v>
      </c>
      <c r="J30" s="24" t="s">
        <v>49</v>
      </c>
      <c r="K30" s="24" t="s">
        <v>49</v>
      </c>
      <c r="L30" s="24" t="s">
        <v>49</v>
      </c>
    </row>
    <row r="31" spans="1:12" ht="50" customHeight="1" thickBot="1" x14ac:dyDescent="0.2">
      <c r="A31" s="191" t="s">
        <v>42</v>
      </c>
      <c r="B31" s="190"/>
      <c r="C31" s="193" t="s">
        <v>43</v>
      </c>
      <c r="D31" s="194"/>
      <c r="E31" s="194"/>
      <c r="F31" s="194"/>
      <c r="G31" s="190"/>
      <c r="I31" s="24" t="s">
        <v>48</v>
      </c>
      <c r="J31" s="24" t="s">
        <v>48</v>
      </c>
      <c r="K31" s="24" t="s">
        <v>49</v>
      </c>
      <c r="L31" s="24" t="s">
        <v>49</v>
      </c>
    </row>
    <row r="32" spans="1:12" ht="50" customHeight="1" thickBot="1" x14ac:dyDescent="0.2">
      <c r="A32" s="192" t="s">
        <v>44</v>
      </c>
      <c r="B32" s="190"/>
      <c r="C32" s="193" t="s">
        <v>45</v>
      </c>
      <c r="D32" s="194"/>
      <c r="E32" s="194"/>
      <c r="F32" s="194"/>
      <c r="G32" s="190"/>
      <c r="I32" s="24" t="s">
        <v>47</v>
      </c>
      <c r="J32" s="24" t="s">
        <v>47</v>
      </c>
      <c r="K32" s="24" t="s">
        <v>48</v>
      </c>
      <c r="L32" s="24" t="s">
        <v>48</v>
      </c>
    </row>
    <row r="33" spans="1:12" ht="50" customHeight="1" thickBot="1" x14ac:dyDescent="0.2">
      <c r="A33" s="184" t="s">
        <v>63</v>
      </c>
      <c r="B33" s="185"/>
      <c r="C33" s="185"/>
      <c r="D33" s="185"/>
      <c r="E33" s="185"/>
      <c r="F33" s="185"/>
      <c r="G33" s="185"/>
      <c r="H33" s="49"/>
      <c r="I33" s="24" t="s">
        <v>47</v>
      </c>
      <c r="J33" s="24" t="s">
        <v>47</v>
      </c>
      <c r="K33" s="24" t="s">
        <v>47</v>
      </c>
      <c r="L33" s="24" t="s">
        <v>48</v>
      </c>
    </row>
    <row r="34" spans="1:12" ht="12.75" customHeight="1" x14ac:dyDescent="0.15">
      <c r="A34" s="49"/>
      <c r="B34" s="49"/>
      <c r="C34" s="49"/>
      <c r="D34" s="49"/>
      <c r="E34" s="49"/>
      <c r="F34" s="49"/>
      <c r="G34" s="49"/>
      <c r="H34" s="49"/>
    </row>
  </sheetData>
  <sheetProtection sheet="1" objects="1" scenarios="1" selectLockedCells="1"/>
  <mergeCells count="10">
    <mergeCell ref="A33:G33"/>
    <mergeCell ref="D2:E2"/>
    <mergeCell ref="J2:K2"/>
    <mergeCell ref="I29:L29"/>
    <mergeCell ref="A30:B30"/>
    <mergeCell ref="A31:B31"/>
    <mergeCell ref="A32:B32"/>
    <mergeCell ref="C30:G30"/>
    <mergeCell ref="C31:G31"/>
    <mergeCell ref="C32:G32"/>
  </mergeCells>
  <phoneticPr fontId="0" type="noConversion"/>
  <conditionalFormatting sqref="C4:L23">
    <cfRule type="cellIs" dxfId="5" priority="1" stopIfTrue="1" operator="equal">
      <formula>"Röd"</formula>
    </cfRule>
    <cfRule type="cellIs" dxfId="4" priority="2" stopIfTrue="1" operator="equal">
      <formula>"Grön"</formula>
    </cfRule>
    <cfRule type="cellIs" dxfId="3" priority="3" stopIfTrue="1" operator="equal">
      <formula>"Gul"</formula>
    </cfRule>
  </conditionalFormatting>
  <conditionalFormatting sqref="I30:L33">
    <cfRule type="cellIs" dxfId="2" priority="471" stopIfTrue="1" operator="equal">
      <formula>"Röd"</formula>
    </cfRule>
    <cfRule type="cellIs" dxfId="1" priority="472" stopIfTrue="1" operator="equal">
      <formula>"Gul"</formula>
    </cfRule>
    <cfRule type="cellIs" dxfId="0" priority="473" stopIfTrue="1" operator="equal">
      <formula>"Grön"</formula>
    </cfRule>
  </conditionalFormatting>
  <dataValidations count="1">
    <dataValidation type="list" allowBlank="1" showInputMessage="1" showErrorMessage="1" sqref="I30:L33" xr:uid="{00000000-0002-0000-0200-000000000000}">
      <formula1>"Grön,Gul,Röd"</formula1>
    </dataValidation>
  </dataValidations>
  <pageMargins left="0.75" right="0.75" top="1" bottom="1" header="0.5" footer="0.5"/>
  <pageSetup paperSize="9" orientation="landscape"/>
  <headerFooter alignWithMargins="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tabColor theme="0" tint="-0.499984740745262"/>
  </sheetPr>
  <dimension ref="A1:F19"/>
  <sheetViews>
    <sheetView showGridLines="0" zoomScale="200" zoomScaleNormal="200" zoomScalePageLayoutView="150" workbookViewId="0">
      <selection sqref="A1:E1"/>
    </sheetView>
  </sheetViews>
  <sheetFormatPr baseColWidth="10" defaultColWidth="8.83203125" defaultRowHeight="13" x14ac:dyDescent="0.15"/>
  <cols>
    <col min="1" max="1" width="7.83203125" style="10" customWidth="1"/>
    <col min="2" max="2" width="16.6640625" style="10" customWidth="1"/>
    <col min="3" max="3" width="26.33203125" style="10" customWidth="1"/>
    <col min="4" max="4" width="38.1640625" style="10" customWidth="1"/>
    <col min="5" max="5" width="32.1640625" style="10" customWidth="1"/>
    <col min="6" max="16384" width="8.83203125" style="10"/>
  </cols>
  <sheetData>
    <row r="1" spans="1:6" s="22" customFormat="1" ht="20" customHeight="1" thickBot="1" x14ac:dyDescent="0.2">
      <c r="A1" s="198" t="s">
        <v>72</v>
      </c>
      <c r="B1" s="199"/>
      <c r="C1" s="199"/>
      <c r="D1" s="199"/>
      <c r="E1" s="200"/>
    </row>
    <row r="2" spans="1:6" ht="30" customHeight="1" x14ac:dyDescent="0.15">
      <c r="A2" s="202" t="s">
        <v>6</v>
      </c>
      <c r="B2" s="208" t="s">
        <v>19</v>
      </c>
      <c r="C2" s="7" t="s">
        <v>109</v>
      </c>
      <c r="D2" s="8" t="s">
        <v>28</v>
      </c>
      <c r="E2" s="210" t="s">
        <v>25</v>
      </c>
    </row>
    <row r="3" spans="1:6" ht="40" customHeight="1" x14ac:dyDescent="0.15">
      <c r="A3" s="202"/>
      <c r="B3" s="208"/>
      <c r="C3" s="1" t="s">
        <v>7</v>
      </c>
      <c r="D3" s="4" t="s">
        <v>29</v>
      </c>
      <c r="E3" s="205"/>
    </row>
    <row r="4" spans="1:6" ht="30" customHeight="1" thickBot="1" x14ac:dyDescent="0.2">
      <c r="A4" s="203"/>
      <c r="B4" s="209"/>
      <c r="C4" s="2" t="s">
        <v>8</v>
      </c>
      <c r="D4" s="5" t="s">
        <v>30</v>
      </c>
      <c r="E4" s="206"/>
    </row>
    <row r="5" spans="1:6" ht="30" customHeight="1" thickTop="1" x14ac:dyDescent="0.15">
      <c r="A5" s="201" t="s">
        <v>9</v>
      </c>
      <c r="B5" s="207" t="s">
        <v>106</v>
      </c>
      <c r="C5" s="7" t="s">
        <v>109</v>
      </c>
      <c r="D5" s="3" t="s">
        <v>31</v>
      </c>
      <c r="E5" s="204" t="s">
        <v>26</v>
      </c>
    </row>
    <row r="6" spans="1:6" ht="40" customHeight="1" x14ac:dyDescent="0.2">
      <c r="A6" s="202"/>
      <c r="B6" s="208"/>
      <c r="C6" s="1" t="s">
        <v>7</v>
      </c>
      <c r="D6" s="4" t="s">
        <v>32</v>
      </c>
      <c r="E6" s="205"/>
      <c r="F6" s="23"/>
    </row>
    <row r="7" spans="1:6" ht="30" customHeight="1" thickBot="1" x14ac:dyDescent="0.25">
      <c r="A7" s="203"/>
      <c r="B7" s="209"/>
      <c r="C7" s="2" t="s">
        <v>8</v>
      </c>
      <c r="D7" s="5" t="s">
        <v>33</v>
      </c>
      <c r="E7" s="206"/>
      <c r="F7" s="23"/>
    </row>
    <row r="8" spans="1:6" ht="30" customHeight="1" thickTop="1" x14ac:dyDescent="0.2">
      <c r="A8" s="201" t="s">
        <v>10</v>
      </c>
      <c r="B8" s="207" t="s">
        <v>107</v>
      </c>
      <c r="C8" s="7" t="s">
        <v>109</v>
      </c>
      <c r="D8" s="3" t="s">
        <v>34</v>
      </c>
      <c r="E8" s="204" t="s">
        <v>27</v>
      </c>
      <c r="F8" s="23"/>
    </row>
    <row r="9" spans="1:6" ht="40" customHeight="1" x14ac:dyDescent="0.15">
      <c r="A9" s="202"/>
      <c r="B9" s="208"/>
      <c r="C9" s="1" t="s">
        <v>7</v>
      </c>
      <c r="D9" s="4" t="s">
        <v>35</v>
      </c>
      <c r="E9" s="205" t="s">
        <v>27</v>
      </c>
    </row>
    <row r="10" spans="1:6" ht="30" customHeight="1" thickBot="1" x14ac:dyDescent="0.2">
      <c r="A10" s="203"/>
      <c r="B10" s="209"/>
      <c r="C10" s="2" t="s">
        <v>8</v>
      </c>
      <c r="D10" s="5" t="s">
        <v>36</v>
      </c>
      <c r="E10" s="206"/>
    </row>
    <row r="11" spans="1:6" ht="30" customHeight="1" thickTop="1" x14ac:dyDescent="0.15">
      <c r="A11" s="201" t="s">
        <v>11</v>
      </c>
      <c r="B11" s="207" t="s">
        <v>20</v>
      </c>
      <c r="C11" s="7" t="s">
        <v>109</v>
      </c>
      <c r="D11" s="3" t="s">
        <v>37</v>
      </c>
      <c r="E11" s="204" t="s">
        <v>46</v>
      </c>
    </row>
    <row r="12" spans="1:6" ht="40" customHeight="1" x14ac:dyDescent="0.15">
      <c r="A12" s="202"/>
      <c r="B12" s="208"/>
      <c r="C12" s="1" t="s">
        <v>7</v>
      </c>
      <c r="D12" s="4" t="s">
        <v>38</v>
      </c>
      <c r="E12" s="205"/>
    </row>
    <row r="13" spans="1:6" ht="30" customHeight="1" thickBot="1" x14ac:dyDescent="0.2">
      <c r="A13" s="203"/>
      <c r="B13" s="209"/>
      <c r="C13" s="2" t="s">
        <v>8</v>
      </c>
      <c r="D13" s="5" t="s">
        <v>39</v>
      </c>
      <c r="E13" s="206"/>
    </row>
    <row r="14" spans="1:6" ht="9" customHeight="1" thickTop="1" thickBot="1" x14ac:dyDescent="0.2"/>
    <row r="15" spans="1:6" s="22" customFormat="1" ht="20" customHeight="1" thickBot="1" x14ac:dyDescent="0.2">
      <c r="A15" s="195" t="s">
        <v>73</v>
      </c>
      <c r="B15" s="196"/>
      <c r="C15" s="196"/>
      <c r="D15" s="27" t="s">
        <v>64</v>
      </c>
      <c r="E15" s="34" t="s">
        <v>65</v>
      </c>
    </row>
    <row r="16" spans="1:6" s="28" customFormat="1" ht="66.5" customHeight="1" thickBot="1" x14ac:dyDescent="0.2">
      <c r="A16" s="33" t="s">
        <v>6</v>
      </c>
      <c r="B16" s="197" t="s">
        <v>15</v>
      </c>
      <c r="C16" s="197"/>
      <c r="D16" s="129" t="s">
        <v>118</v>
      </c>
      <c r="E16" s="30" t="s">
        <v>21</v>
      </c>
    </row>
    <row r="17" spans="1:5" s="28" customFormat="1" ht="66.5" customHeight="1" thickBot="1" x14ac:dyDescent="0.2">
      <c r="A17" s="32" t="s">
        <v>9</v>
      </c>
      <c r="B17" s="197" t="s">
        <v>18</v>
      </c>
      <c r="C17" s="197"/>
      <c r="D17" s="29" t="s">
        <v>12</v>
      </c>
      <c r="E17" s="30" t="s">
        <v>22</v>
      </c>
    </row>
    <row r="18" spans="1:5" s="28" customFormat="1" ht="66.5" customHeight="1" thickBot="1" x14ac:dyDescent="0.2">
      <c r="A18" s="32" t="s">
        <v>10</v>
      </c>
      <c r="B18" s="197" t="s">
        <v>17</v>
      </c>
      <c r="C18" s="197"/>
      <c r="D18" s="29" t="s">
        <v>13</v>
      </c>
      <c r="E18" s="30" t="s">
        <v>23</v>
      </c>
    </row>
    <row r="19" spans="1:5" s="28" customFormat="1" ht="66.5" customHeight="1" thickBot="1" x14ac:dyDescent="0.2">
      <c r="A19" s="31" t="s">
        <v>11</v>
      </c>
      <c r="B19" s="197" t="s">
        <v>16</v>
      </c>
      <c r="C19" s="197"/>
      <c r="D19" s="29" t="s">
        <v>14</v>
      </c>
      <c r="E19" s="30" t="s">
        <v>24</v>
      </c>
    </row>
  </sheetData>
  <sheetProtection sheet="1" objects="1" scenarios="1" selectLockedCells="1"/>
  <mergeCells count="18">
    <mergeCell ref="A1:E1"/>
    <mergeCell ref="A8:A10"/>
    <mergeCell ref="A11:A13"/>
    <mergeCell ref="E5:E7"/>
    <mergeCell ref="A5:A7"/>
    <mergeCell ref="B5:B7"/>
    <mergeCell ref="E2:E4"/>
    <mergeCell ref="A2:A4"/>
    <mergeCell ref="E11:E13"/>
    <mergeCell ref="B11:B13"/>
    <mergeCell ref="B8:B10"/>
    <mergeCell ref="B2:B4"/>
    <mergeCell ref="E8:E10"/>
    <mergeCell ref="A15:C15"/>
    <mergeCell ref="B16:C16"/>
    <mergeCell ref="B17:C17"/>
    <mergeCell ref="B18:C18"/>
    <mergeCell ref="B19:C19"/>
  </mergeCells>
  <phoneticPr fontId="0" type="noConversion"/>
  <pageMargins left="0.39370078740157483" right="0.39370078740157483" top="0.78740157480314965" bottom="0.78740157480314965" header="0.51181102362204722" footer="0.51181102362204722"/>
  <pageSetup paperSize="9" orientation="landscape"/>
  <headerFooter alignWithMargins="0"/>
  <rowBreaks count="1" manualBreakCount="1">
    <brk id="13" max="16383" man="1"/>
  </rowBreak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Modell</vt:lpstr>
      <vt:lpstr>Riskanalys</vt:lpstr>
      <vt:lpstr>Riskmatriser</vt:lpstr>
      <vt:lpstr>Bedömningskriterier</vt:lpstr>
      <vt:lpstr>Riskanalys!Print_Titles</vt:lpstr>
      <vt:lpstr>Riskbedömning</vt:lpstr>
    </vt:vector>
  </TitlesOfParts>
  <Company>VGRIT</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Riskanalysmall 2024</dc:title>
  <dc:creator>chres4</dc:creator>
  <keywords/>
  <lastModifiedBy>Rose-Mharie Åhlfeldt</lastModifiedBy>
  <lastPrinted>2014-10-01T20:57:58.0000000Z</lastPrinted>
  <dcterms:created xsi:type="dcterms:W3CDTF">2012-06-29T09:52:33.0000000Z</dcterms:created>
  <dcterms:modified xsi:type="dcterms:W3CDTF">2024-11-10T21:34:59.0000000Z</dcterms:modified>
</coreProperties>
</file>